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15" yWindow="240" windowWidth="10650" windowHeight="11580"/>
  </bookViews>
  <sheets>
    <sheet name="Р2" sheetId="1" r:id="rId1"/>
    <sheet name="Р3" sheetId="2" r:id="rId2"/>
  </sheets>
  <externalReferences>
    <externalReference r:id="rId3"/>
    <externalReference r:id="rId4"/>
    <externalReference r:id="rId5"/>
  </externalReferences>
  <definedNames>
    <definedName name="TABLE" localSheetId="0">Р2!$A$8:$F$44</definedName>
    <definedName name="TABLE" localSheetId="1">Р3!$A$8:$I$15</definedName>
    <definedName name="_xlnm.Print_Titles" localSheetId="0">Р2!$8:$8</definedName>
    <definedName name="_xlnm.Print_Titles" localSheetId="1">Р3!$8:$8</definedName>
    <definedName name="_xlnm.Print_Area" localSheetId="0">Р2!$A$1:$F$101</definedName>
    <definedName name="_xlnm.Print_Area" localSheetId="1">Р3!$A$1:$I$16</definedName>
  </definedNames>
  <calcPr calcId="125725"/>
</workbook>
</file>

<file path=xl/calcChain.xml><?xml version="1.0" encoding="utf-8"?>
<calcChain xmlns="http://schemas.openxmlformats.org/spreadsheetml/2006/main">
  <c r="D15" i="2"/>
  <c r="D14"/>
  <c r="D13"/>
  <c r="E13"/>
  <c r="E15"/>
  <c r="E14"/>
  <c r="E12"/>
  <c r="D12"/>
  <c r="E11"/>
  <c r="D11"/>
  <c r="E10"/>
  <c r="D10"/>
  <c r="G10"/>
  <c r="F10"/>
  <c r="G11"/>
  <c r="F11"/>
  <c r="G15"/>
  <c r="G14"/>
  <c r="G13"/>
  <c r="F15"/>
  <c r="F14"/>
  <c r="F13"/>
  <c r="G12"/>
  <c r="F12"/>
  <c r="I12"/>
  <c r="H12"/>
  <c r="I15" l="1"/>
  <c r="I14"/>
  <c r="I13"/>
  <c r="H15"/>
  <c r="H14"/>
  <c r="H13"/>
  <c r="I11"/>
  <c r="H11"/>
  <c r="I10"/>
  <c r="H10"/>
</calcChain>
</file>

<file path=xl/sharedStrings.xml><?xml version="1.0" encoding="utf-8"?>
<sst xmlns="http://schemas.openxmlformats.org/spreadsheetml/2006/main" count="265" uniqueCount="108">
  <si>
    <t>Наименование показателей</t>
  </si>
  <si>
    <t>Единица измерения</t>
  </si>
  <si>
    <t>1.</t>
  </si>
  <si>
    <t>1.1.</t>
  </si>
  <si>
    <t>тыс. рублей</t>
  </si>
  <si>
    <t>1.2.</t>
  </si>
  <si>
    <t>1.3.</t>
  </si>
  <si>
    <t>Чистая прибыль (убыток)</t>
  </si>
  <si>
    <t>2.</t>
  </si>
  <si>
    <t>2.1.</t>
  </si>
  <si>
    <t>процент</t>
  </si>
  <si>
    <t>3.</t>
  </si>
  <si>
    <t>3.1.</t>
  </si>
  <si>
    <t>3.2.</t>
  </si>
  <si>
    <t>тыс. кВт·ч</t>
  </si>
  <si>
    <t>4.</t>
  </si>
  <si>
    <t>5.</t>
  </si>
  <si>
    <t>Показатели численности персонала и фонда оплаты труда по регулируемым видам деятельности</t>
  </si>
  <si>
    <t>Среднесписочная численность персонала</t>
  </si>
  <si>
    <t>человек</t>
  </si>
  <si>
    <t>Среднемесячная заработная плата на одного работника</t>
  </si>
  <si>
    <t>тыс. рублей на человека</t>
  </si>
  <si>
    <t>Реквизиты отраслевого тарифного соглашения (дата утверждения, срок действия)</t>
  </si>
  <si>
    <t>№ 
п/п</t>
  </si>
  <si>
    <t>Предложения 
на расчетный период регулирования</t>
  </si>
  <si>
    <t>Фактические показатели 
за год, предшествующий базовому периоду</t>
  </si>
  <si>
    <t>в том числе:</t>
  </si>
  <si>
    <t>Приложение № 3
к предложению о размере цен (тарифов), долгосрочных параметров регулирования</t>
  </si>
  <si>
    <t>Показатели, утвержденные 
на базовый период *</t>
  </si>
  <si>
    <t>Объемы полезного отпуска электрической энергии - всего</t>
  </si>
  <si>
    <t>населению и приравненным к нему категориям потребителей</t>
  </si>
  <si>
    <t>1.1.А.</t>
  </si>
  <si>
    <t>в пределах социальной нормы</t>
  </si>
  <si>
    <t>первое полугодие</t>
  </si>
  <si>
    <t>второе полугодие</t>
  </si>
  <si>
    <t>1.1.Б.</t>
  </si>
  <si>
    <t>сверх социальной нормы</t>
  </si>
  <si>
    <t>1.1.1.</t>
  </si>
  <si>
    <t>1.1.1.А.</t>
  </si>
  <si>
    <t>1.1.1.Б.</t>
  </si>
  <si>
    <t>1.1.2.</t>
  </si>
  <si>
    <t>1.1.2.А.</t>
  </si>
  <si>
    <t>1.1.2.Б.</t>
  </si>
  <si>
    <t>1.1.3.</t>
  </si>
  <si>
    <t>1.1.3.А.</t>
  </si>
  <si>
    <t>1.1.3.Б.</t>
  </si>
  <si>
    <t>1.1.4.</t>
  </si>
  <si>
    <t>1.1.4.А.</t>
  </si>
  <si>
    <t>1.1.4.Б.</t>
  </si>
  <si>
    <t>1.1.5.</t>
  </si>
  <si>
    <t>1.1.5.А.</t>
  </si>
  <si>
    <t>1.1.5.Б.</t>
  </si>
  <si>
    <t>1.1.6.</t>
  </si>
  <si>
    <t>потребители, приравненные к населению, - всего</t>
  </si>
  <si>
    <t>1.1.6.А.</t>
  </si>
  <si>
    <t>1.1.6.Б.</t>
  </si>
  <si>
    <t>потребителям, за исключением электрической энергии, поставляемой населению и приравненным к нему категориям потребителей и сетевым организациям</t>
  </si>
  <si>
    <t>от 670 кВт до 10 МВт</t>
  </si>
  <si>
    <t>не менее 10 МВт</t>
  </si>
  <si>
    <t>сетевым организациям, приобретающим электрическую энергию в целях компенсации потерь электрической энергии в сетях</t>
  </si>
  <si>
    <t>в первом полугодии</t>
  </si>
  <si>
    <t>во втором полугодии</t>
  </si>
  <si>
    <t>с населением и приравненными к нему категориями потребителей</t>
  </si>
  <si>
    <t>2.2.</t>
  </si>
  <si>
    <t>с потребителями, за исключением электрической энергии, поставляемой населению и приравненным к нему категориям потребителей и сетевым организациям</t>
  </si>
  <si>
    <t>тыс. штук</t>
  </si>
  <si>
    <t>2.3.</t>
  </si>
  <si>
    <t>с сетевыми организациями, приобретающими электрическую энергию в целях компенсации потерь электрической энергии в сетях</t>
  </si>
  <si>
    <t>по населению и приравненными к нему категориями потребителей</t>
  </si>
  <si>
    <t>штук</t>
  </si>
  <si>
    <t>по потребителям, за исключением электрической энергии, поставляемой населению и приравненным к нему категориям потребителей и сетевым организациям</t>
  </si>
  <si>
    <t>Количество точек подключения</t>
  </si>
  <si>
    <t>Необходимая валовая выручка гарантирующего поставщика</t>
  </si>
  <si>
    <t>6.</t>
  </si>
  <si>
    <t>6.1.</t>
  </si>
  <si>
    <t>6.2.</t>
  </si>
  <si>
    <t>6.3.</t>
  </si>
  <si>
    <t>7.</t>
  </si>
  <si>
    <t>Проценты по обслуживанию кредитов</t>
  </si>
  <si>
    <t>8.</t>
  </si>
  <si>
    <t>Резерв по сомнительным долгам</t>
  </si>
  <si>
    <t>9.</t>
  </si>
  <si>
    <t>Необходимые расходы из прибыли</t>
  </si>
  <si>
    <t>10.</t>
  </si>
  <si>
    <t>11.</t>
  </si>
  <si>
    <t>Рентабельность продаж (величина прибыли от продаж в каждом рубле выручки)</t>
  </si>
  <si>
    <t>12.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</si>
  <si>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</si>
  <si>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население, проживающее 
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</t>
  </si>
  <si>
    <t>население, проживающее 
в городских населенных пунктах в домах, оборудованных в установленном порядке стационарными электроплитами</t>
  </si>
  <si>
    <t>население, проживающее 
в городских населенных пунктах в домах, оборудованных в установленном порядке стационарными электроотопительными установками</t>
  </si>
  <si>
    <t>население, проживающее 
в городских населенных пунктах в домах, оборудованных в установленном порядке стационарными электроплитами и электроотопительными установками</t>
  </si>
  <si>
    <t>население, проживающее 
в сельских населенных пунктах</t>
  </si>
  <si>
    <t xml:space="preserve">Количество обслуживаемых договоров - всего </t>
  </si>
  <si>
    <t xml:space="preserve">Количество точек учета по обслуживаемым договорам - всего </t>
  </si>
  <si>
    <r>
      <t>_____</t>
    </r>
    <r>
      <rPr>
        <sz val="10"/>
        <rFont val="Times New Roman"/>
        <family val="1"/>
        <charset val="204"/>
      </rPr>
      <t>*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Базовый период - год, предшествующий расчетному периоду регулирования.</t>
    </r>
  </si>
  <si>
    <t>ПАО "Рязанская энергетическая сбытовая компания"</t>
  </si>
  <si>
    <t>II. Основные показатели деятельности гарантирующих поставщиков</t>
  </si>
  <si>
    <t>менее 670 кВт</t>
  </si>
  <si>
    <t>III. Цены (тарифы) по регулируемым видам деятельности</t>
  </si>
  <si>
    <t>гарантирующего поставщика ПАО "РЭСК"</t>
  </si>
  <si>
    <t>величина сбытовой надбавки для населения и приравненных к нему категорий потребителей</t>
  </si>
  <si>
    <t>рублей/МВт*ч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</si>
  <si>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</si>
  <si>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величина сбытовой надбавки для прочих потребителей:</t>
  </si>
  <si>
    <t>-</t>
  </si>
  <si>
    <t>Инвестиционная программа ПАО "РЭСК" на 2019-2024 гг. утверждена ГУ "РЭК" Рязанской области №3-ип от 28.10.2019 "Об утверждении инвестиционной программы публичного акционерного общества "Рязанская энергетическая сбытовая компания" (ПАО «РЭСК») на 2019-2024 годы»:
https://rek.ryazangov.ru/documents/prikaz_upr/
https://www.resk.ru/company/disclosure/info/755
  https://invest.gosuslugi.ru/epgu-forum/#/ipr/01838
Проект ИП ПАО "РЭСК" на 2021-2025 гг. (2020 г. корректировка)  ( Протокол СД №09/201-20 от 06.03.2020 г.) https://rek.ryazangov.ru/documents/investitsionnye-programmy/</t>
  </si>
  <si>
    <t>"Отраслевое тарифное соглашение в электроэнергетике Российской Федерации на 2019-2021 годы"
Подписано Президентом Общероссийского отраслевого объединения работодателей электроэнергетики и Председателем Общественной организации - "Всероссийский Электропрофсоюз" - 21.12.2018 года  (зарегистрировано Рострудом 22 января 2019 года, регистрационный номер № 23/19-21)</t>
  </si>
</sst>
</file>

<file path=xl/styles.xml><?xml version="1.0" encoding="utf-8"?>
<styleSheet xmlns="http://schemas.openxmlformats.org/spreadsheetml/2006/main">
  <numFmts count="1">
    <numFmt numFmtId="164" formatCode="#,##0.000"/>
  </numFmts>
  <fonts count="26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5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9" fontId="25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3" fillId="0" borderId="0" xfId="0" applyFont="1"/>
    <xf numFmtId="0" fontId="2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Border="1"/>
    <xf numFmtId="3" fontId="23" fillId="0" borderId="0" xfId="0" applyNumberFormat="1" applyFont="1" applyFill="1" applyBorder="1" applyAlignment="1">
      <alignment horizontal="right"/>
    </xf>
    <xf numFmtId="4" fontId="0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2" fontId="1" fillId="0" borderId="0" xfId="0" applyNumberFormat="1" applyFont="1"/>
    <xf numFmtId="10" fontId="0" fillId="0" borderId="0" xfId="43" applyNumberFormat="1" applyFont="1" applyBorder="1" applyAlignment="1">
      <alignment horizontal="center" vertical="center" wrapText="1"/>
    </xf>
    <xf numFmtId="0" fontId="22" fillId="0" borderId="10" xfId="36" applyFont="1" applyBorder="1" applyAlignment="1">
      <alignment horizontal="center" vertical="top" wrapText="1"/>
    </xf>
    <xf numFmtId="0" fontId="22" fillId="0" borderId="10" xfId="36" applyFont="1" applyBorder="1" applyAlignment="1">
      <alignment horizontal="left" vertical="top" wrapText="1"/>
    </xf>
    <xf numFmtId="0" fontId="22" fillId="0" borderId="10" xfId="36" applyFont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2" fillId="0" borderId="14" xfId="36" applyFont="1" applyBorder="1" applyAlignment="1">
      <alignment horizontal="center" vertical="center" wrapText="1"/>
    </xf>
    <xf numFmtId="0" fontId="22" fillId="0" borderId="10" xfId="36" applyFont="1" applyBorder="1" applyAlignment="1">
      <alignment horizontal="left" vertical="center" wrapText="1"/>
    </xf>
    <xf numFmtId="4" fontId="1" fillId="0" borderId="0" xfId="0" applyNumberFormat="1" applyFont="1" applyBorder="1"/>
    <xf numFmtId="0" fontId="1" fillId="0" borderId="0" xfId="0" applyNumberFormat="1" applyFont="1" applyBorder="1"/>
    <xf numFmtId="3" fontId="1" fillId="0" borderId="1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top"/>
    </xf>
    <xf numFmtId="0" fontId="22" fillId="0" borderId="10" xfId="36" applyFont="1" applyFill="1" applyBorder="1" applyAlignment="1">
      <alignment horizontal="center" vertical="top" wrapText="1"/>
    </xf>
    <xf numFmtId="0" fontId="22" fillId="0" borderId="10" xfId="36" applyFont="1" applyFill="1" applyBorder="1" applyAlignment="1">
      <alignment horizontal="left" vertical="top" wrapText="1"/>
    </xf>
    <xf numFmtId="0" fontId="22" fillId="0" borderId="10" xfId="36" applyFont="1" applyFill="1" applyBorder="1" applyAlignment="1">
      <alignment horizontal="center" vertical="center" wrapText="1"/>
    </xf>
    <xf numFmtId="4" fontId="1" fillId="24" borderId="10" xfId="0" applyNumberFormat="1" applyFont="1" applyFill="1" applyBorder="1" applyAlignment="1">
      <alignment horizontal="center" vertical="center" wrapText="1"/>
    </xf>
    <xf numFmtId="3" fontId="1" fillId="24" borderId="10" xfId="0" applyNumberFormat="1" applyFont="1" applyFill="1" applyBorder="1" applyAlignment="1">
      <alignment horizontal="center" vertical="center" wrapText="1"/>
    </xf>
    <xf numFmtId="164" fontId="1" fillId="24" borderId="10" xfId="0" applyNumberFormat="1" applyFont="1" applyFill="1" applyBorder="1" applyAlignment="1">
      <alignment horizontal="center" vertical="center" wrapText="1"/>
    </xf>
    <xf numFmtId="0" fontId="22" fillId="24" borderId="10" xfId="36" applyFont="1" applyFill="1" applyBorder="1" applyAlignment="1">
      <alignment horizontal="center" vertical="center" wrapText="1"/>
    </xf>
    <xf numFmtId="10" fontId="1" fillId="24" borderId="10" xfId="0" applyNumberFormat="1" applyFont="1" applyFill="1" applyBorder="1" applyAlignment="1">
      <alignment horizontal="center" vertical="center" wrapText="1"/>
    </xf>
    <xf numFmtId="1" fontId="1" fillId="0" borderId="0" xfId="0" applyNumberFormat="1" applyFont="1"/>
    <xf numFmtId="0" fontId="1" fillId="24" borderId="0" xfId="0" applyFont="1" applyFill="1"/>
    <xf numFmtId="0" fontId="1" fillId="24" borderId="0" xfId="0" applyFont="1" applyFill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" fontId="1" fillId="0" borderId="11" xfId="0" applyNumberFormat="1" applyFont="1" applyFill="1" applyBorder="1" applyAlignment="1">
      <alignment horizontal="left" vertical="center" wrapText="1"/>
    </xf>
    <xf numFmtId="4" fontId="1" fillId="0" borderId="17" xfId="0" applyNumberFormat="1" applyFont="1" applyFill="1" applyBorder="1" applyAlignment="1">
      <alignment horizontal="left" vertical="center" wrapText="1"/>
    </xf>
    <xf numFmtId="4" fontId="1" fillId="0" borderId="12" xfId="0" applyNumberFormat="1" applyFont="1" applyFill="1" applyBorder="1" applyAlignment="1">
      <alignment horizontal="left" vertical="center" wrapText="1"/>
    </xf>
    <xf numFmtId="10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стр.1_5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оцентный" xfId="43" builtinId="5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2019%20&#1056;&#1072;&#1089;&#1095;&#1105;&#1090;%20&#1057;&#1053;%20&#1055;&#1040;&#1054;%20&#1056;&#1069;&#1057;&#1050;_2019_%2018.12.2018_%20&#1088;&#1072;&#1079;&#1073;&#1080;&#1074;&#1082;&#1072;%20&#1056;&#1055;&#1055;_%20&#1056;&#1069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2020%20&#1056;&#1072;&#1089;&#1095;&#1105;&#1090;%20&#1057;&#1053;%20&#1085;&#1072;%202020%20&#1075;_&#1055;&#1040;&#1054;%20&#1056;&#1069;&#1057;&#1050;__&#1086;&#1082;&#1086;&#1085;&#1095;&#1072;&#1090;.&#1074;&#1072;&#1088;%20&#8212;%20&#1057;%20&#1055;&#1056;&#1048;&#1052;&#1045;&#1063;&#1040;&#1053;&#1048;&#1071;&#1052;&#104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nap-feo\FEO-2\&#1058;&#1072;&#1088;&#1080;&#1092;&#1099;\2021\&#1088;&#1072;&#1073;&#1086;&#1095;&#1080;&#1081;%20&#1084;&#1072;&#1090;&#1077;&#1088;&#1080;&#1072;&#1083;\&#1089;&#1074;&#1086;&#1076;_&#1056;&#1072;&#1089;&#1095;&#1105;&#1090;_&#1057;&#1053;_&#1085;&#1072;_2021_&#1055;&#1040;&#1054;%20&#1056;&#1069;&#1057;&#105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.лист"/>
      <sheetName val="корректир 29.08.17"/>
      <sheetName val="КТП"/>
      <sheetName val="ПО 2018"/>
      <sheetName val="ПО 2019"/>
      <sheetName val="НВВмэоз"/>
      <sheetName val="НВВэталон 2019"/>
      <sheetName val="Налоги"/>
      <sheetName val="ВЫРУЧКА  2018-2019"/>
      <sheetName val="СНнаселение"/>
      <sheetName val="СНпрочие"/>
      <sheetName val="СНсетевые_орг"/>
      <sheetName val="Вып i"/>
      <sheetName val="Графи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3">
          <cell r="D13">
            <v>0.3592067647967877</v>
          </cell>
          <cell r="E13">
            <v>0.63800176045790036</v>
          </cell>
        </row>
      </sheetData>
      <sheetData sheetId="10">
        <row r="5">
          <cell r="D5">
            <v>733993499.99999976</v>
          </cell>
          <cell r="E5">
            <v>754603900.00000012</v>
          </cell>
        </row>
        <row r="13">
          <cell r="D13">
            <v>137718234.3148028</v>
          </cell>
          <cell r="E13">
            <v>262928787.49386635</v>
          </cell>
        </row>
        <row r="37">
          <cell r="F37">
            <v>0.28342000000000001</v>
          </cell>
        </row>
        <row r="38">
          <cell r="F38">
            <v>9.448249268079971E-2</v>
          </cell>
        </row>
        <row r="39">
          <cell r="F39">
            <v>9.448249268079971E-2</v>
          </cell>
        </row>
        <row r="47">
          <cell r="F47">
            <v>0.52076885194995537</v>
          </cell>
        </row>
        <row r="48">
          <cell r="F48">
            <v>0.19437490885225514</v>
          </cell>
        </row>
        <row r="49">
          <cell r="F49">
            <v>0.19437490885225514</v>
          </cell>
        </row>
      </sheetData>
      <sheetData sheetId="11">
        <row r="20">
          <cell r="D20">
            <v>7.1834616714828367E-2</v>
          </cell>
          <cell r="E20">
            <v>0.38613936259858334</v>
          </cell>
        </row>
      </sheetData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.лист"/>
      <sheetName val="корректир 29.08.17"/>
      <sheetName val="КТП"/>
      <sheetName val="ПО 2019"/>
      <sheetName val="ПО 2020"/>
      <sheetName val="НВВмэоз"/>
      <sheetName val="НВВэталон 2020"/>
      <sheetName val="Расчёт Ам."/>
      <sheetName val="Налоги"/>
      <sheetName val="ВЫРУЧКА  2019-2020"/>
      <sheetName val="СНнаселение"/>
      <sheetName val="СНпрочие"/>
      <sheetName val="СНсетевые_орг"/>
      <sheetName val="Вып i"/>
      <sheetName val="Графи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3">
          <cell r="D13">
            <v>0.63800176045790036</v>
          </cell>
          <cell r="E13">
            <v>0.7575738946025834</v>
          </cell>
        </row>
      </sheetData>
      <sheetData sheetId="11">
        <row r="5">
          <cell r="D5">
            <v>747789719.99999988</v>
          </cell>
          <cell r="E5">
            <v>762971720.00000012</v>
          </cell>
        </row>
        <row r="13">
          <cell r="D13">
            <v>271751039.94024634</v>
          </cell>
          <cell r="E13">
            <v>345096642.9224385</v>
          </cell>
        </row>
        <row r="35">
          <cell r="F35">
            <v>0.52076885194995537</v>
          </cell>
        </row>
        <row r="36">
          <cell r="F36">
            <v>0.19437490885225514</v>
          </cell>
        </row>
        <row r="37">
          <cell r="F37">
            <v>0.19437490885225514</v>
          </cell>
        </row>
        <row r="44">
          <cell r="F44">
            <v>0.67829220076772767</v>
          </cell>
        </row>
        <row r="45">
          <cell r="F45">
            <v>0.22646946755784672</v>
          </cell>
        </row>
        <row r="46">
          <cell r="F46">
            <v>0.22646946755784672</v>
          </cell>
        </row>
      </sheetData>
      <sheetData sheetId="12">
        <row r="20">
          <cell r="D20">
            <v>0.26208826847913613</v>
          </cell>
          <cell r="E20">
            <v>0.26208826847913619</v>
          </cell>
        </row>
      </sheetData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.лист"/>
      <sheetName val="корректир 29.08.17"/>
      <sheetName val="КТП"/>
      <sheetName val="ПО 2019"/>
      <sheetName val="ПО 2020"/>
      <sheetName val="ПО 2021"/>
      <sheetName val="НВВмэоз"/>
      <sheetName val="НВВ эталон 2021"/>
      <sheetName val="Вып.дох. ТП"/>
      <sheetName val="Расчёт Ам."/>
      <sheetName val="Налоги"/>
      <sheetName val="ВЫРУЧКА  2020-2021"/>
      <sheetName val="СНнаселение"/>
      <sheetName val="СНпрочие"/>
      <sheetName val="СНсетевые_орг"/>
      <sheetName val="Вып i"/>
      <sheetName val="Графи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D13">
            <v>0.7575738946025834</v>
          </cell>
          <cell r="E13">
            <v>0.82480761771620037</v>
          </cell>
        </row>
      </sheetData>
      <sheetData sheetId="13">
        <row r="5">
          <cell r="D5">
            <v>688727663</v>
          </cell>
          <cell r="E5">
            <v>707024568</v>
          </cell>
        </row>
        <row r="13">
          <cell r="D13">
            <v>324399311.16243994</v>
          </cell>
          <cell r="E13">
            <v>358200695.53515482</v>
          </cell>
        </row>
        <row r="35">
          <cell r="F35">
            <v>0.67829220076772767</v>
          </cell>
        </row>
        <row r="36">
          <cell r="F36">
            <v>0.22646946755784672</v>
          </cell>
        </row>
        <row r="37">
          <cell r="F37">
            <v>0.22646946755784672</v>
          </cell>
        </row>
        <row r="54">
          <cell r="F54">
            <v>0.73742805741346495</v>
          </cell>
        </row>
        <row r="55">
          <cell r="F55">
            <v>0.25464144845742975</v>
          </cell>
        </row>
        <row r="56">
          <cell r="F56">
            <v>0.24580935247115498</v>
          </cell>
        </row>
      </sheetData>
      <sheetData sheetId="14">
        <row r="20">
          <cell r="D20">
            <v>0.26208826847913619</v>
          </cell>
          <cell r="E20">
            <v>0.45323997291833601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O106"/>
  <sheetViews>
    <sheetView tabSelected="1" topLeftCell="A4" zoomScale="68" zoomScaleNormal="68" zoomScaleSheetLayoutView="83" workbookViewId="0">
      <pane xSplit="3" ySplit="5" topLeftCell="D9" activePane="bottomRight" state="frozenSplit"/>
      <selection activeCell="A4" sqref="A4"/>
      <selection pane="topRight" activeCell="D4" sqref="D4"/>
      <selection pane="bottomLeft" activeCell="A9" sqref="A9"/>
      <selection pane="bottomRight" activeCell="F14" sqref="F14"/>
    </sheetView>
  </sheetViews>
  <sheetFormatPr defaultColWidth="9.140625" defaultRowHeight="15.75"/>
  <cols>
    <col min="1" max="1" width="9.7109375" style="1" customWidth="1"/>
    <col min="2" max="2" width="28" style="1" customWidth="1"/>
    <col min="3" max="3" width="12.28515625" style="9" customWidth="1"/>
    <col min="4" max="4" width="26.7109375" style="1" customWidth="1"/>
    <col min="5" max="5" width="31.140625" style="1" customWidth="1"/>
    <col min="6" max="6" width="26.7109375" style="1" customWidth="1"/>
    <col min="7" max="8" width="9.140625" style="1"/>
    <col min="9" max="9" width="16.140625" style="1" bestFit="1" customWidth="1"/>
    <col min="10" max="10" width="17.7109375" style="1" customWidth="1"/>
    <col min="11" max="11" width="9.140625" style="1"/>
    <col min="12" max="12" width="23.5703125" style="1" customWidth="1"/>
    <col min="13" max="13" width="19" style="1" customWidth="1"/>
    <col min="14" max="14" width="9.140625" style="1"/>
    <col min="15" max="15" width="28.28515625" style="1" customWidth="1"/>
    <col min="16" max="16" width="22.140625" style="1" customWidth="1"/>
    <col min="17" max="16384" width="9.140625" style="1"/>
  </cols>
  <sheetData>
    <row r="1" spans="1:9" ht="54" customHeight="1">
      <c r="F1" s="3" t="s">
        <v>27</v>
      </c>
    </row>
    <row r="4" spans="1:9">
      <c r="D4" s="16"/>
      <c r="E4" s="16"/>
      <c r="F4" s="16"/>
    </row>
    <row r="5" spans="1:9" ht="16.5">
      <c r="A5" s="45" t="s">
        <v>97</v>
      </c>
      <c r="B5" s="46"/>
      <c r="C5" s="46"/>
      <c r="D5" s="46"/>
      <c r="E5" s="46"/>
      <c r="F5" s="46"/>
    </row>
    <row r="6" spans="1:9" ht="16.5">
      <c r="A6" s="45" t="s">
        <v>96</v>
      </c>
      <c r="B6" s="46"/>
      <c r="C6" s="46"/>
      <c r="D6" s="46"/>
      <c r="E6" s="46"/>
      <c r="F6" s="46"/>
    </row>
    <row r="7" spans="1:9" s="43" customFormat="1">
      <c r="C7" s="44"/>
    </row>
    <row r="8" spans="1:9" s="2" customFormat="1" ht="47.25">
      <c r="A8" s="8" t="s">
        <v>23</v>
      </c>
      <c r="B8" s="8" t="s">
        <v>0</v>
      </c>
      <c r="C8" s="8" t="s">
        <v>1</v>
      </c>
      <c r="D8" s="12" t="s">
        <v>25</v>
      </c>
      <c r="E8" s="12" t="s">
        <v>28</v>
      </c>
      <c r="F8" s="12" t="s">
        <v>24</v>
      </c>
    </row>
    <row r="9" spans="1:9" s="4" customFormat="1" ht="57" customHeight="1">
      <c r="A9" s="20" t="s">
        <v>2</v>
      </c>
      <c r="B9" s="21" t="s">
        <v>29</v>
      </c>
      <c r="C9" s="22"/>
      <c r="D9" s="37">
        <v>2499225.4469999997</v>
      </c>
      <c r="E9" s="37">
        <v>2528050.2000000002</v>
      </c>
      <c r="F9" s="37">
        <v>2350584.7250000006</v>
      </c>
      <c r="I9" s="33"/>
    </row>
    <row r="10" spans="1:9" s="4" customFormat="1" ht="26.25" customHeight="1">
      <c r="A10" s="20"/>
      <c r="B10" s="21" t="s">
        <v>26</v>
      </c>
      <c r="C10" s="22"/>
      <c r="D10" s="23"/>
      <c r="E10" s="23"/>
      <c r="F10" s="23"/>
    </row>
    <row r="11" spans="1:9" s="4" customFormat="1" ht="57" customHeight="1">
      <c r="A11" s="20" t="s">
        <v>3</v>
      </c>
      <c r="B11" s="21" t="s">
        <v>30</v>
      </c>
      <c r="C11" s="22" t="s">
        <v>14</v>
      </c>
      <c r="D11" s="37">
        <v>609282.45600000001</v>
      </c>
      <c r="E11" s="37">
        <v>610625.69999999995</v>
      </c>
      <c r="F11" s="37">
        <v>611217.41599999997</v>
      </c>
      <c r="I11" s="33"/>
    </row>
    <row r="12" spans="1:9" s="4" customFormat="1" ht="40.5" customHeight="1">
      <c r="A12" s="20" t="s">
        <v>31</v>
      </c>
      <c r="B12" s="21" t="s">
        <v>32</v>
      </c>
      <c r="C12" s="22" t="s">
        <v>14</v>
      </c>
      <c r="D12" s="37">
        <v>609282.45600000001</v>
      </c>
      <c r="E12" s="37">
        <v>610625.69999999995</v>
      </c>
      <c r="F12" s="37">
        <v>611217.41599999997</v>
      </c>
    </row>
    <row r="13" spans="1:9" s="4" customFormat="1" ht="28.5" customHeight="1">
      <c r="A13" s="20"/>
      <c r="B13" s="21" t="s">
        <v>33</v>
      </c>
      <c r="C13" s="22" t="s">
        <v>14</v>
      </c>
      <c r="D13" s="37">
        <v>306718.00400000002</v>
      </c>
      <c r="E13" s="37">
        <v>308313.59999999998</v>
      </c>
      <c r="F13" s="37">
        <v>307199.929</v>
      </c>
    </row>
    <row r="14" spans="1:9" s="4" customFormat="1" ht="28.5" customHeight="1">
      <c r="A14" s="20"/>
      <c r="B14" s="21" t="s">
        <v>34</v>
      </c>
      <c r="C14" s="22" t="s">
        <v>14</v>
      </c>
      <c r="D14" s="37">
        <v>302564.45200000005</v>
      </c>
      <c r="E14" s="37">
        <v>302312.09999999998</v>
      </c>
      <c r="F14" s="37">
        <v>304017.48700000002</v>
      </c>
    </row>
    <row r="15" spans="1:9" s="4" customFormat="1" ht="28.5" customHeight="1">
      <c r="A15" s="20" t="s">
        <v>35</v>
      </c>
      <c r="B15" s="21" t="s">
        <v>36</v>
      </c>
      <c r="C15" s="22" t="s">
        <v>14</v>
      </c>
      <c r="D15" s="23"/>
      <c r="E15" s="23"/>
      <c r="F15" s="23"/>
    </row>
    <row r="16" spans="1:9" s="4" customFormat="1" ht="28.5" customHeight="1">
      <c r="A16" s="20"/>
      <c r="B16" s="21" t="s">
        <v>33</v>
      </c>
      <c r="C16" s="22" t="s">
        <v>14</v>
      </c>
      <c r="D16" s="23"/>
      <c r="E16" s="23"/>
      <c r="F16" s="23"/>
    </row>
    <row r="17" spans="1:6" s="4" customFormat="1" ht="28.5" customHeight="1">
      <c r="A17" s="20"/>
      <c r="B17" s="21" t="s">
        <v>34</v>
      </c>
      <c r="C17" s="22" t="s">
        <v>14</v>
      </c>
      <c r="D17" s="23"/>
      <c r="E17" s="23"/>
      <c r="F17" s="23"/>
    </row>
    <row r="18" spans="1:6" s="4" customFormat="1" ht="24.75" customHeight="1">
      <c r="A18" s="20"/>
      <c r="B18" s="21" t="s">
        <v>26</v>
      </c>
      <c r="C18" s="22" t="s">
        <v>14</v>
      </c>
      <c r="D18" s="23"/>
      <c r="E18" s="23"/>
      <c r="F18" s="23"/>
    </row>
    <row r="19" spans="1:6" s="5" customFormat="1" ht="149.25" customHeight="1">
      <c r="A19" s="20" t="s">
        <v>37</v>
      </c>
      <c r="B19" s="21" t="s">
        <v>88</v>
      </c>
      <c r="C19" s="22" t="s">
        <v>14</v>
      </c>
      <c r="D19" s="37">
        <v>221076.85700000002</v>
      </c>
      <c r="E19" s="37">
        <v>221057.761</v>
      </c>
      <c r="F19" s="37">
        <v>221778.95316411593</v>
      </c>
    </row>
    <row r="20" spans="1:6" s="4" customFormat="1" ht="40.5" customHeight="1">
      <c r="A20" s="20" t="s">
        <v>38</v>
      </c>
      <c r="B20" s="21" t="s">
        <v>32</v>
      </c>
      <c r="C20" s="22" t="s">
        <v>14</v>
      </c>
      <c r="D20" s="37">
        <v>221076.85700000002</v>
      </c>
      <c r="E20" s="37">
        <v>221057.761</v>
      </c>
      <c r="F20" s="37">
        <v>221778.95316411593</v>
      </c>
    </row>
    <row r="21" spans="1:6" s="4" customFormat="1" ht="28.5" customHeight="1">
      <c r="A21" s="20"/>
      <c r="B21" s="21" t="s">
        <v>33</v>
      </c>
      <c r="C21" s="22" t="s">
        <v>14</v>
      </c>
      <c r="D21" s="37">
        <v>112505.05900000001</v>
      </c>
      <c r="E21" s="37">
        <v>113210.20199999999</v>
      </c>
      <c r="F21" s="37">
        <v>112616.27749577202</v>
      </c>
    </row>
    <row r="22" spans="1:6" s="4" customFormat="1" ht="28.5" customHeight="1">
      <c r="A22" s="20"/>
      <c r="B22" s="21" t="s">
        <v>34</v>
      </c>
      <c r="C22" s="22" t="s">
        <v>14</v>
      </c>
      <c r="D22" s="37">
        <v>108571.79800000001</v>
      </c>
      <c r="E22" s="37">
        <v>107847.55900000001</v>
      </c>
      <c r="F22" s="37">
        <v>109162.67566834387</v>
      </c>
    </row>
    <row r="23" spans="1:6" s="4" customFormat="1" ht="28.5" customHeight="1">
      <c r="A23" s="20" t="s">
        <v>39</v>
      </c>
      <c r="B23" s="21" t="s">
        <v>36</v>
      </c>
      <c r="C23" s="22" t="s">
        <v>14</v>
      </c>
      <c r="D23" s="23"/>
      <c r="E23" s="23"/>
      <c r="F23" s="23"/>
    </row>
    <row r="24" spans="1:6" s="4" customFormat="1" ht="28.5" customHeight="1">
      <c r="A24" s="20"/>
      <c r="B24" s="21" t="s">
        <v>33</v>
      </c>
      <c r="C24" s="22" t="s">
        <v>14</v>
      </c>
      <c r="D24" s="23"/>
      <c r="E24" s="23"/>
      <c r="F24" s="23"/>
    </row>
    <row r="25" spans="1:6" s="4" customFormat="1" ht="28.5" customHeight="1">
      <c r="A25" s="20"/>
      <c r="B25" s="21" t="s">
        <v>34</v>
      </c>
      <c r="C25" s="22" t="s">
        <v>14</v>
      </c>
      <c r="D25" s="23"/>
      <c r="E25" s="23"/>
      <c r="F25" s="23"/>
    </row>
    <row r="26" spans="1:6" s="4" customFormat="1" ht="118.5" customHeight="1">
      <c r="A26" s="20" t="s">
        <v>40</v>
      </c>
      <c r="B26" s="21" t="s">
        <v>89</v>
      </c>
      <c r="C26" s="22" t="s">
        <v>14</v>
      </c>
      <c r="D26" s="37">
        <v>11698.819</v>
      </c>
      <c r="E26" s="37">
        <v>11586.280999999999</v>
      </c>
      <c r="F26" s="37">
        <v>11735.972124284675</v>
      </c>
    </row>
    <row r="27" spans="1:6" s="4" customFormat="1" ht="40.5" customHeight="1">
      <c r="A27" s="20" t="s">
        <v>41</v>
      </c>
      <c r="B27" s="21" t="s">
        <v>32</v>
      </c>
      <c r="C27" s="22" t="s">
        <v>14</v>
      </c>
      <c r="D27" s="37">
        <v>11698.819</v>
      </c>
      <c r="E27" s="37">
        <v>11586.280999999999</v>
      </c>
      <c r="F27" s="37">
        <v>11735.972124284675</v>
      </c>
    </row>
    <row r="28" spans="1:6" s="4" customFormat="1" ht="28.5" customHeight="1">
      <c r="A28" s="20"/>
      <c r="B28" s="21" t="s">
        <v>33</v>
      </c>
      <c r="C28" s="22" t="s">
        <v>14</v>
      </c>
      <c r="D28" s="37">
        <v>5882.7120000000004</v>
      </c>
      <c r="E28" s="37">
        <v>5788.5360000000001</v>
      </c>
      <c r="F28" s="37">
        <v>5901.3943242642672</v>
      </c>
    </row>
    <row r="29" spans="1:6" s="4" customFormat="1" ht="28.5" customHeight="1">
      <c r="A29" s="20"/>
      <c r="B29" s="21" t="s">
        <v>34</v>
      </c>
      <c r="C29" s="22" t="s">
        <v>14</v>
      </c>
      <c r="D29" s="37">
        <v>5816.107</v>
      </c>
      <c r="E29" s="37">
        <v>5797.7449999999999</v>
      </c>
      <c r="F29" s="37">
        <v>5834.5778000204082</v>
      </c>
    </row>
    <row r="30" spans="1:6" s="4" customFormat="1" ht="28.5" customHeight="1">
      <c r="A30" s="20" t="s">
        <v>42</v>
      </c>
      <c r="B30" s="21" t="s">
        <v>36</v>
      </c>
      <c r="C30" s="22" t="s">
        <v>14</v>
      </c>
      <c r="D30" s="23"/>
      <c r="E30" s="23"/>
      <c r="F30" s="23"/>
    </row>
    <row r="31" spans="1:6" s="4" customFormat="1" ht="28.5" customHeight="1">
      <c r="A31" s="20"/>
      <c r="B31" s="21" t="s">
        <v>33</v>
      </c>
      <c r="C31" s="22" t="s">
        <v>14</v>
      </c>
      <c r="D31" s="23"/>
      <c r="E31" s="23"/>
      <c r="F31" s="23"/>
    </row>
    <row r="32" spans="1:6" s="4" customFormat="1" ht="28.5" customHeight="1">
      <c r="A32" s="20"/>
      <c r="B32" s="21" t="s">
        <v>34</v>
      </c>
      <c r="C32" s="22" t="s">
        <v>14</v>
      </c>
      <c r="D32" s="23"/>
      <c r="E32" s="23"/>
      <c r="F32" s="23"/>
    </row>
    <row r="33" spans="1:6" s="4" customFormat="1" ht="132.75" customHeight="1">
      <c r="A33" s="20" t="s">
        <v>43</v>
      </c>
      <c r="B33" s="21" t="s">
        <v>90</v>
      </c>
      <c r="C33" s="22" t="s">
        <v>14</v>
      </c>
      <c r="D33" s="23"/>
      <c r="E33" s="23"/>
      <c r="F33" s="23"/>
    </row>
    <row r="34" spans="1:6" s="4" customFormat="1" ht="40.5" customHeight="1">
      <c r="A34" s="20" t="s">
        <v>44</v>
      </c>
      <c r="B34" s="21" t="s">
        <v>32</v>
      </c>
      <c r="C34" s="22" t="s">
        <v>14</v>
      </c>
      <c r="D34" s="23"/>
      <c r="E34" s="23"/>
      <c r="F34" s="23"/>
    </row>
    <row r="35" spans="1:6" s="4" customFormat="1" ht="28.5" customHeight="1">
      <c r="A35" s="20"/>
      <c r="B35" s="21" t="s">
        <v>33</v>
      </c>
      <c r="C35" s="22" t="s">
        <v>14</v>
      </c>
      <c r="D35" s="23"/>
      <c r="E35" s="23"/>
      <c r="F35" s="23"/>
    </row>
    <row r="36" spans="1:6" s="4" customFormat="1" ht="28.5" customHeight="1">
      <c r="A36" s="20"/>
      <c r="B36" s="21" t="s">
        <v>34</v>
      </c>
      <c r="C36" s="22" t="s">
        <v>14</v>
      </c>
      <c r="D36" s="23"/>
      <c r="E36" s="23"/>
      <c r="F36" s="23"/>
    </row>
    <row r="37" spans="1:6" s="4" customFormat="1" ht="28.5" customHeight="1">
      <c r="A37" s="20" t="s">
        <v>45</v>
      </c>
      <c r="B37" s="21" t="s">
        <v>36</v>
      </c>
      <c r="C37" s="22" t="s">
        <v>14</v>
      </c>
      <c r="D37" s="23"/>
      <c r="E37" s="23"/>
      <c r="F37" s="23"/>
    </row>
    <row r="38" spans="1:6" s="4" customFormat="1" ht="28.5" customHeight="1">
      <c r="A38" s="20"/>
      <c r="B38" s="21" t="s">
        <v>33</v>
      </c>
      <c r="C38" s="22" t="s">
        <v>14</v>
      </c>
      <c r="D38" s="23"/>
      <c r="E38" s="23"/>
      <c r="F38" s="23"/>
    </row>
    <row r="39" spans="1:6" s="4" customFormat="1" ht="28.5" customHeight="1">
      <c r="A39" s="20"/>
      <c r="B39" s="21" t="s">
        <v>34</v>
      </c>
      <c r="C39" s="22" t="s">
        <v>14</v>
      </c>
      <c r="D39" s="23"/>
      <c r="E39" s="23"/>
      <c r="F39" s="23"/>
    </row>
    <row r="40" spans="1:6" s="4" customFormat="1" ht="149.25" customHeight="1">
      <c r="A40" s="20" t="s">
        <v>46</v>
      </c>
      <c r="B40" s="21" t="s">
        <v>91</v>
      </c>
      <c r="C40" s="22" t="s">
        <v>14</v>
      </c>
      <c r="D40" s="23"/>
      <c r="E40" s="23"/>
      <c r="F40" s="23"/>
    </row>
    <row r="41" spans="1:6" s="4" customFormat="1" ht="40.5" customHeight="1">
      <c r="A41" s="20" t="s">
        <v>47</v>
      </c>
      <c r="B41" s="21" t="s">
        <v>32</v>
      </c>
      <c r="C41" s="22" t="s">
        <v>14</v>
      </c>
      <c r="D41" s="23"/>
      <c r="E41" s="23"/>
      <c r="F41" s="23"/>
    </row>
    <row r="42" spans="1:6" s="4" customFormat="1" ht="28.5" customHeight="1">
      <c r="A42" s="20"/>
      <c r="B42" s="21" t="s">
        <v>33</v>
      </c>
      <c r="C42" s="22" t="s">
        <v>14</v>
      </c>
      <c r="D42" s="23"/>
      <c r="E42" s="23"/>
      <c r="F42" s="23"/>
    </row>
    <row r="43" spans="1:6" s="4" customFormat="1" ht="28.5" customHeight="1">
      <c r="A43" s="20"/>
      <c r="B43" s="21" t="s">
        <v>34</v>
      </c>
      <c r="C43" s="22" t="s">
        <v>14</v>
      </c>
      <c r="D43" s="23"/>
      <c r="E43" s="23"/>
      <c r="F43" s="23"/>
    </row>
    <row r="44" spans="1:6" s="4" customFormat="1" ht="28.5" customHeight="1">
      <c r="A44" s="20" t="s">
        <v>48</v>
      </c>
      <c r="B44" s="21" t="s">
        <v>36</v>
      </c>
      <c r="C44" s="22" t="s">
        <v>14</v>
      </c>
      <c r="D44" s="23"/>
      <c r="E44" s="23"/>
      <c r="F44" s="23"/>
    </row>
    <row r="45" spans="1:6" ht="28.5" customHeight="1">
      <c r="A45" s="20"/>
      <c r="B45" s="21" t="s">
        <v>33</v>
      </c>
      <c r="C45" s="22" t="s">
        <v>14</v>
      </c>
      <c r="D45" s="23"/>
      <c r="E45" s="23"/>
      <c r="F45" s="23"/>
    </row>
    <row r="46" spans="1:6" s="7" customFormat="1" ht="28.5" customHeight="1">
      <c r="A46" s="20"/>
      <c r="B46" s="21" t="s">
        <v>34</v>
      </c>
      <c r="C46" s="22" t="s">
        <v>14</v>
      </c>
      <c r="D46" s="23"/>
      <c r="E46" s="23"/>
      <c r="F46" s="23"/>
    </row>
    <row r="47" spans="1:6" s="7" customFormat="1" ht="57.75" customHeight="1">
      <c r="A47" s="20" t="s">
        <v>49</v>
      </c>
      <c r="B47" s="21" t="s">
        <v>92</v>
      </c>
      <c r="C47" s="22" t="s">
        <v>14</v>
      </c>
      <c r="D47" s="37">
        <v>354206.50800000003</v>
      </c>
      <c r="E47" s="37">
        <v>354834.68900000001</v>
      </c>
      <c r="F47" s="37">
        <v>355331.39747937099</v>
      </c>
    </row>
    <row r="48" spans="1:6" s="7" customFormat="1" ht="40.5" customHeight="1">
      <c r="A48" s="20" t="s">
        <v>50</v>
      </c>
      <c r="B48" s="21" t="s">
        <v>32</v>
      </c>
      <c r="C48" s="22" t="s">
        <v>14</v>
      </c>
      <c r="D48" s="37">
        <v>354206.50800000003</v>
      </c>
      <c r="E48" s="37">
        <v>354834.68900000001</v>
      </c>
      <c r="F48" s="37">
        <v>355331.39747937099</v>
      </c>
    </row>
    <row r="49" spans="1:10" s="7" customFormat="1" ht="28.5" customHeight="1">
      <c r="A49" s="20"/>
      <c r="B49" s="21" t="s">
        <v>33</v>
      </c>
      <c r="C49" s="22" t="s">
        <v>14</v>
      </c>
      <c r="D49" s="37">
        <v>177593.997</v>
      </c>
      <c r="E49" s="37">
        <v>178247.95599999998</v>
      </c>
      <c r="F49" s="37">
        <v>177911.92502799677</v>
      </c>
    </row>
    <row r="50" spans="1:10" ht="28.5" customHeight="1">
      <c r="A50" s="20"/>
      <c r="B50" s="21" t="s">
        <v>34</v>
      </c>
      <c r="C50" s="22" t="s">
        <v>14</v>
      </c>
      <c r="D50" s="37">
        <v>176612.511</v>
      </c>
      <c r="E50" s="37">
        <v>176586.73300000001</v>
      </c>
      <c r="F50" s="37">
        <v>177419.4724513742</v>
      </c>
    </row>
    <row r="51" spans="1:10" ht="28.5" customHeight="1">
      <c r="A51" s="20" t="s">
        <v>51</v>
      </c>
      <c r="B51" s="21" t="s">
        <v>36</v>
      </c>
      <c r="C51" s="22" t="s">
        <v>14</v>
      </c>
      <c r="D51" s="37"/>
      <c r="E51" s="37"/>
      <c r="F51" s="37"/>
    </row>
    <row r="52" spans="1:10" ht="28.5" customHeight="1">
      <c r="A52" s="20"/>
      <c r="B52" s="21" t="s">
        <v>33</v>
      </c>
      <c r="C52" s="22" t="s">
        <v>14</v>
      </c>
      <c r="D52" s="37"/>
      <c r="E52" s="37"/>
      <c r="F52" s="37"/>
    </row>
    <row r="53" spans="1:10" ht="28.5" customHeight="1">
      <c r="A53" s="20"/>
      <c r="B53" s="21" t="s">
        <v>34</v>
      </c>
      <c r="C53" s="22" t="s">
        <v>14</v>
      </c>
      <c r="D53" s="37"/>
      <c r="E53" s="37"/>
      <c r="F53" s="37"/>
    </row>
    <row r="54" spans="1:10" ht="49.5" customHeight="1">
      <c r="A54" s="20" t="s">
        <v>52</v>
      </c>
      <c r="B54" s="21" t="s">
        <v>53</v>
      </c>
      <c r="C54" s="22" t="s">
        <v>14</v>
      </c>
      <c r="D54" s="37">
        <v>22300.272000000001</v>
      </c>
      <c r="E54" s="37">
        <v>23146.969000000012</v>
      </c>
      <c r="F54" s="37">
        <v>22371.09323222849</v>
      </c>
    </row>
    <row r="55" spans="1:10" ht="40.5" customHeight="1">
      <c r="A55" s="20" t="s">
        <v>54</v>
      </c>
      <c r="B55" s="21" t="s">
        <v>32</v>
      </c>
      <c r="C55" s="22" t="s">
        <v>14</v>
      </c>
      <c r="D55" s="37">
        <v>22300.272000000001</v>
      </c>
      <c r="E55" s="37">
        <v>23146.969000000012</v>
      </c>
      <c r="F55" s="37">
        <v>22371.09323222849</v>
      </c>
    </row>
    <row r="56" spans="1:10" ht="28.5" customHeight="1">
      <c r="A56" s="20"/>
      <c r="B56" s="21" t="s">
        <v>33</v>
      </c>
      <c r="C56" s="22" t="s">
        <v>14</v>
      </c>
      <c r="D56" s="37">
        <v>10736.236000000001</v>
      </c>
      <c r="E56" s="37">
        <v>11066.906000000017</v>
      </c>
      <c r="F56" s="37">
        <v>10770.33215196693</v>
      </c>
    </row>
    <row r="57" spans="1:10" ht="28.5" customHeight="1">
      <c r="A57" s="20"/>
      <c r="B57" s="21" t="s">
        <v>34</v>
      </c>
      <c r="C57" s="22" t="s">
        <v>14</v>
      </c>
      <c r="D57" s="37">
        <v>11564.036</v>
      </c>
      <c r="E57" s="37">
        <v>12080.062999999995</v>
      </c>
      <c r="F57" s="37">
        <v>11600.76108026156</v>
      </c>
    </row>
    <row r="58" spans="1:10" ht="28.5" customHeight="1">
      <c r="A58" s="20" t="s">
        <v>55</v>
      </c>
      <c r="B58" s="21" t="s">
        <v>36</v>
      </c>
      <c r="C58" s="22" t="s">
        <v>14</v>
      </c>
      <c r="D58" s="37"/>
      <c r="E58" s="37"/>
      <c r="F58" s="37"/>
    </row>
    <row r="59" spans="1:10" ht="28.5" customHeight="1">
      <c r="A59" s="20"/>
      <c r="B59" s="21" t="s">
        <v>33</v>
      </c>
      <c r="C59" s="22" t="s">
        <v>14</v>
      </c>
      <c r="D59" s="37"/>
      <c r="E59" s="37"/>
      <c r="F59" s="37"/>
    </row>
    <row r="60" spans="1:10" ht="28.5" customHeight="1">
      <c r="A60" s="20"/>
      <c r="B60" s="21" t="s">
        <v>34</v>
      </c>
      <c r="C60" s="22" t="s">
        <v>14</v>
      </c>
      <c r="D60" s="37"/>
      <c r="E60" s="37"/>
      <c r="F60" s="37"/>
      <c r="J60" s="32"/>
    </row>
    <row r="61" spans="1:10" ht="123" customHeight="1">
      <c r="A61" s="20" t="s">
        <v>5</v>
      </c>
      <c r="B61" s="21" t="s">
        <v>56</v>
      </c>
      <c r="C61" s="22" t="s">
        <v>14</v>
      </c>
      <c r="D61" s="37">
        <v>1542256.3249999997</v>
      </c>
      <c r="E61" s="37">
        <v>1510761.4400000002</v>
      </c>
      <c r="F61" s="37">
        <v>1395752.2310000001</v>
      </c>
      <c r="I61" s="32"/>
      <c r="J61" s="32"/>
    </row>
    <row r="62" spans="1:10" ht="28.5" customHeight="1">
      <c r="A62" s="20"/>
      <c r="B62" s="21" t="s">
        <v>98</v>
      </c>
      <c r="C62" s="22" t="s">
        <v>14</v>
      </c>
      <c r="D62" s="37">
        <v>751673.52099999995</v>
      </c>
      <c r="E62" s="37">
        <v>768619.89300000016</v>
      </c>
      <c r="F62" s="37">
        <v>742820.95200000005</v>
      </c>
      <c r="J62" s="32"/>
    </row>
    <row r="63" spans="1:10" ht="28.5" customHeight="1">
      <c r="A63" s="20"/>
      <c r="B63" s="21" t="s">
        <v>33</v>
      </c>
      <c r="C63" s="22" t="s">
        <v>14</v>
      </c>
      <c r="D63" s="37">
        <v>380194.88900000002</v>
      </c>
      <c r="E63" s="37">
        <v>387260.49899999995</v>
      </c>
      <c r="F63" s="37">
        <v>372764.60800000001</v>
      </c>
    </row>
    <row r="64" spans="1:10" ht="28.5" customHeight="1">
      <c r="A64" s="20"/>
      <c r="B64" s="21" t="s">
        <v>34</v>
      </c>
      <c r="C64" s="22" t="s">
        <v>14</v>
      </c>
      <c r="D64" s="37">
        <v>371478.63199999998</v>
      </c>
      <c r="E64" s="37">
        <v>381359.3940000002</v>
      </c>
      <c r="F64" s="37">
        <v>370056.34400000004</v>
      </c>
    </row>
    <row r="65" spans="1:9" ht="28.5" customHeight="1">
      <c r="A65" s="20"/>
      <c r="B65" s="21" t="s">
        <v>57</v>
      </c>
      <c r="C65" s="22" t="s">
        <v>14</v>
      </c>
      <c r="D65" s="37">
        <v>600917.67700000003</v>
      </c>
      <c r="E65" s="37">
        <v>592405.06599999999</v>
      </c>
      <c r="F65" s="37">
        <v>536487.04700000002</v>
      </c>
    </row>
    <row r="66" spans="1:9" ht="28.5" customHeight="1">
      <c r="A66" s="20"/>
      <c r="B66" s="21" t="s">
        <v>33</v>
      </c>
      <c r="C66" s="22" t="s">
        <v>14</v>
      </c>
      <c r="D66" s="37">
        <v>290545.43800000002</v>
      </c>
      <c r="E66" s="37">
        <v>289823.81700000004</v>
      </c>
      <c r="F66" s="37">
        <v>255599.73499999999</v>
      </c>
    </row>
    <row r="67" spans="1:9" ht="28.5" customHeight="1">
      <c r="A67" s="20"/>
      <c r="B67" s="21" t="s">
        <v>34</v>
      </c>
      <c r="C67" s="22" t="s">
        <v>14</v>
      </c>
      <c r="D67" s="37">
        <v>310372.239</v>
      </c>
      <c r="E67" s="37">
        <v>302581.24899999995</v>
      </c>
      <c r="F67" s="37">
        <v>280887.31199999998</v>
      </c>
    </row>
    <row r="68" spans="1:9" ht="28.5" customHeight="1">
      <c r="A68" s="20"/>
      <c r="B68" s="21" t="s">
        <v>58</v>
      </c>
      <c r="C68" s="22" t="s">
        <v>14</v>
      </c>
      <c r="D68" s="37">
        <v>189665.12699999998</v>
      </c>
      <c r="E68" s="37">
        <v>149736.48099999991</v>
      </c>
      <c r="F68" s="37">
        <v>116444.232</v>
      </c>
    </row>
    <row r="69" spans="1:9" ht="28.5" customHeight="1">
      <c r="A69" s="20"/>
      <c r="B69" s="21" t="s">
        <v>33</v>
      </c>
      <c r="C69" s="22" t="s">
        <v>14</v>
      </c>
      <c r="D69" s="37">
        <v>105026.067</v>
      </c>
      <c r="E69" s="37">
        <v>70705.403999999922</v>
      </c>
      <c r="F69" s="37">
        <v>60363.320000000007</v>
      </c>
    </row>
    <row r="70" spans="1:9" ht="28.5" customHeight="1">
      <c r="A70" s="20"/>
      <c r="B70" s="21" t="s">
        <v>34</v>
      </c>
      <c r="C70" s="22" t="s">
        <v>14</v>
      </c>
      <c r="D70" s="37">
        <v>84639.06</v>
      </c>
      <c r="E70" s="37">
        <v>79031.07699999999</v>
      </c>
      <c r="F70" s="37">
        <v>56080.911999999997</v>
      </c>
    </row>
    <row r="71" spans="1:9" ht="102" customHeight="1">
      <c r="A71" s="20" t="s">
        <v>6</v>
      </c>
      <c r="B71" s="21" t="s">
        <v>59</v>
      </c>
      <c r="C71" s="22" t="s">
        <v>14</v>
      </c>
      <c r="D71" s="37">
        <v>347686.66599999997</v>
      </c>
      <c r="E71" s="37">
        <v>406663.06</v>
      </c>
      <c r="F71" s="37">
        <v>343615.07799999998</v>
      </c>
      <c r="I71" s="32"/>
    </row>
    <row r="72" spans="1:9" ht="28.5" customHeight="1">
      <c r="A72" s="20"/>
      <c r="B72" s="21" t="s">
        <v>60</v>
      </c>
      <c r="C72" s="22" t="s">
        <v>14</v>
      </c>
      <c r="D72" s="37">
        <v>172072.26699999999</v>
      </c>
      <c r="E72" s="37">
        <v>210973.18</v>
      </c>
      <c r="F72" s="37">
        <v>168122.11099999998</v>
      </c>
    </row>
    <row r="73" spans="1:9" ht="28.5" customHeight="1">
      <c r="A73" s="20"/>
      <c r="B73" s="21" t="s">
        <v>61</v>
      </c>
      <c r="C73" s="22" t="s">
        <v>14</v>
      </c>
      <c r="D73" s="37">
        <v>175614.399</v>
      </c>
      <c r="E73" s="37">
        <v>195689.88</v>
      </c>
      <c r="F73" s="37">
        <v>175492.967</v>
      </c>
    </row>
    <row r="74" spans="1:9" ht="50.25" customHeight="1">
      <c r="A74" s="20" t="s">
        <v>8</v>
      </c>
      <c r="B74" s="21" t="s">
        <v>93</v>
      </c>
      <c r="C74" s="22"/>
      <c r="D74" s="39">
        <v>431.51299999999998</v>
      </c>
      <c r="E74" s="39">
        <v>431.51299999999998</v>
      </c>
      <c r="F74" s="39">
        <v>431.50399999999996</v>
      </c>
    </row>
    <row r="75" spans="1:9" ht="21.75" customHeight="1">
      <c r="A75" s="20"/>
      <c r="B75" s="21" t="s">
        <v>26</v>
      </c>
      <c r="C75" s="22"/>
      <c r="D75" s="37"/>
      <c r="E75" s="37"/>
      <c r="F75" s="37"/>
    </row>
    <row r="76" spans="1:9" ht="63.75" customHeight="1">
      <c r="A76" s="20" t="s">
        <v>9</v>
      </c>
      <c r="B76" s="21" t="s">
        <v>62</v>
      </c>
      <c r="C76" s="22" t="s">
        <v>65</v>
      </c>
      <c r="D76" s="39">
        <v>421.32299999999998</v>
      </c>
      <c r="E76" s="39">
        <v>421.32299999999998</v>
      </c>
      <c r="F76" s="39">
        <v>421.32299999999998</v>
      </c>
    </row>
    <row r="77" spans="1:9" ht="119.25" customHeight="1">
      <c r="A77" s="20" t="s">
        <v>63</v>
      </c>
      <c r="B77" s="21" t="s">
        <v>64</v>
      </c>
      <c r="C77" s="22" t="s">
        <v>65</v>
      </c>
      <c r="D77" s="39">
        <v>10.161</v>
      </c>
      <c r="E77" s="39">
        <v>10.161</v>
      </c>
      <c r="F77" s="39">
        <v>10.152000000000001</v>
      </c>
    </row>
    <row r="78" spans="1:9" ht="28.5" customHeight="1">
      <c r="A78" s="20"/>
      <c r="B78" s="21" t="s">
        <v>98</v>
      </c>
      <c r="C78" s="22" t="s">
        <v>65</v>
      </c>
      <c r="D78" s="39">
        <v>9.9700000000000006</v>
      </c>
      <c r="E78" s="39">
        <v>9.9700000000000006</v>
      </c>
      <c r="F78" s="39">
        <v>9.9700000000000006</v>
      </c>
    </row>
    <row r="79" spans="1:9" ht="28.5" customHeight="1">
      <c r="A79" s="20"/>
      <c r="B79" s="21" t="s">
        <v>57</v>
      </c>
      <c r="C79" s="22" t="s">
        <v>65</v>
      </c>
      <c r="D79" s="39">
        <v>0.18</v>
      </c>
      <c r="E79" s="39">
        <v>0.18</v>
      </c>
      <c r="F79" s="39">
        <v>0.17499999999999999</v>
      </c>
    </row>
    <row r="80" spans="1:9" ht="28.5" customHeight="1">
      <c r="A80" s="20"/>
      <c r="B80" s="21" t="s">
        <v>58</v>
      </c>
      <c r="C80" s="22" t="s">
        <v>65</v>
      </c>
      <c r="D80" s="39">
        <v>1.0999999999999999E-2</v>
      </c>
      <c r="E80" s="39">
        <v>1.0999999999999999E-2</v>
      </c>
      <c r="F80" s="39">
        <v>6.9999999999999993E-3</v>
      </c>
    </row>
    <row r="81" spans="1:15" ht="110.25" customHeight="1">
      <c r="A81" s="20" t="s">
        <v>66</v>
      </c>
      <c r="B81" s="21" t="s">
        <v>67</v>
      </c>
      <c r="C81" s="22" t="s">
        <v>65</v>
      </c>
      <c r="D81" s="39">
        <v>2.9000000000000001E-2</v>
      </c>
      <c r="E81" s="39">
        <v>2.9000000000000001E-2</v>
      </c>
      <c r="F81" s="39">
        <v>2.9000000000000001E-2</v>
      </c>
    </row>
    <row r="82" spans="1:15" ht="57" customHeight="1">
      <c r="A82" s="20" t="s">
        <v>11</v>
      </c>
      <c r="B82" s="21" t="s">
        <v>94</v>
      </c>
      <c r="C82" s="22"/>
      <c r="D82" s="38">
        <v>432165</v>
      </c>
      <c r="E82" s="38">
        <v>445162</v>
      </c>
      <c r="F82" s="38">
        <v>482867</v>
      </c>
    </row>
    <row r="83" spans="1:15" ht="21" customHeight="1">
      <c r="A83" s="20"/>
      <c r="B83" s="21" t="s">
        <v>26</v>
      </c>
      <c r="C83" s="40"/>
      <c r="D83" s="38"/>
      <c r="E83" s="38"/>
      <c r="F83" s="38"/>
    </row>
    <row r="84" spans="1:15" ht="69.75" customHeight="1">
      <c r="A84" s="20" t="s">
        <v>12</v>
      </c>
      <c r="B84" s="21" t="s">
        <v>68</v>
      </c>
      <c r="C84" s="22" t="s">
        <v>69</v>
      </c>
      <c r="D84" s="38">
        <v>399358</v>
      </c>
      <c r="E84" s="38">
        <v>412148</v>
      </c>
      <c r="F84" s="38">
        <v>449638</v>
      </c>
    </row>
    <row r="85" spans="1:15" ht="119.25" customHeight="1">
      <c r="A85" s="20" t="s">
        <v>13</v>
      </c>
      <c r="B85" s="21" t="s">
        <v>70</v>
      </c>
      <c r="C85" s="22" t="s">
        <v>69</v>
      </c>
      <c r="D85" s="38">
        <v>32807</v>
      </c>
      <c r="E85" s="38">
        <v>33014</v>
      </c>
      <c r="F85" s="38">
        <v>33229</v>
      </c>
    </row>
    <row r="86" spans="1:15" ht="28.5" customHeight="1">
      <c r="A86" s="20"/>
      <c r="B86" s="21" t="s">
        <v>98</v>
      </c>
      <c r="C86" s="22" t="s">
        <v>69</v>
      </c>
      <c r="D86" s="38">
        <v>32293</v>
      </c>
      <c r="E86" s="38">
        <v>32540</v>
      </c>
      <c r="F86" s="38">
        <v>32735</v>
      </c>
    </row>
    <row r="87" spans="1:15" ht="28.5" customHeight="1">
      <c r="A87" s="20"/>
      <c r="B87" s="21" t="s">
        <v>57</v>
      </c>
      <c r="C87" s="22" t="s">
        <v>69</v>
      </c>
      <c r="D87" s="38">
        <v>430</v>
      </c>
      <c r="E87" s="38">
        <v>412</v>
      </c>
      <c r="F87" s="38">
        <v>430</v>
      </c>
    </row>
    <row r="88" spans="1:15" ht="28.5" customHeight="1">
      <c r="A88" s="20"/>
      <c r="B88" s="21" t="s">
        <v>58</v>
      </c>
      <c r="C88" s="22" t="s">
        <v>69</v>
      </c>
      <c r="D88" s="38">
        <v>84</v>
      </c>
      <c r="E88" s="38">
        <v>62</v>
      </c>
      <c r="F88" s="38">
        <v>64</v>
      </c>
    </row>
    <row r="89" spans="1:15" ht="40.5" customHeight="1">
      <c r="A89" s="20" t="s">
        <v>15</v>
      </c>
      <c r="B89" s="21" t="s">
        <v>71</v>
      </c>
      <c r="C89" s="22" t="s">
        <v>69</v>
      </c>
      <c r="D89" s="38">
        <v>432999</v>
      </c>
      <c r="E89" s="38">
        <v>446041</v>
      </c>
      <c r="F89" s="38">
        <v>483750</v>
      </c>
    </row>
    <row r="90" spans="1:15" ht="56.25" customHeight="1">
      <c r="A90" s="20" t="s">
        <v>16</v>
      </c>
      <c r="B90" s="21" t="s">
        <v>72</v>
      </c>
      <c r="C90" s="22" t="s">
        <v>4</v>
      </c>
      <c r="D90" s="37">
        <v>478389.15552576852</v>
      </c>
      <c r="E90" s="37">
        <v>610367.81490567711</v>
      </c>
      <c r="F90" s="37">
        <v>648029.57197443873</v>
      </c>
    </row>
    <row r="91" spans="1:15" ht="64.5" customHeight="1">
      <c r="A91" s="34" t="s">
        <v>73</v>
      </c>
      <c r="B91" s="35" t="s">
        <v>17</v>
      </c>
      <c r="C91" s="36"/>
      <c r="D91" s="24"/>
      <c r="E91" s="24"/>
      <c r="F91" s="24"/>
      <c r="G91" s="13"/>
      <c r="H91" s="13"/>
      <c r="I91" s="13"/>
      <c r="M91" s="18"/>
    </row>
    <row r="92" spans="1:15" ht="40.5" customHeight="1">
      <c r="A92" s="34" t="s">
        <v>74</v>
      </c>
      <c r="B92" s="35" t="s">
        <v>18</v>
      </c>
      <c r="C92" s="36" t="s">
        <v>19</v>
      </c>
      <c r="D92" s="38">
        <v>430.2</v>
      </c>
      <c r="E92" s="30" t="s">
        <v>105</v>
      </c>
      <c r="F92" s="30" t="s">
        <v>105</v>
      </c>
      <c r="G92" s="31"/>
      <c r="H92" s="31"/>
      <c r="I92" s="13"/>
      <c r="J92" s="11"/>
      <c r="L92" s="17"/>
      <c r="M92" s="18"/>
    </row>
    <row r="93" spans="1:15" ht="49.5" customHeight="1">
      <c r="A93" s="34" t="s">
        <v>75</v>
      </c>
      <c r="B93" s="35" t="s">
        <v>20</v>
      </c>
      <c r="C93" s="36" t="s">
        <v>21</v>
      </c>
      <c r="D93" s="37">
        <v>45.480800000000002</v>
      </c>
      <c r="E93" s="30" t="s">
        <v>105</v>
      </c>
      <c r="F93" s="30" t="s">
        <v>105</v>
      </c>
      <c r="G93" s="13"/>
      <c r="H93" s="13"/>
      <c r="I93" s="13"/>
      <c r="L93" s="17"/>
    </row>
    <row r="94" spans="1:15" ht="106.5" customHeight="1">
      <c r="A94" s="34" t="s">
        <v>76</v>
      </c>
      <c r="B94" s="35" t="s">
        <v>22</v>
      </c>
      <c r="C94" s="36"/>
      <c r="D94" s="47" t="s">
        <v>107</v>
      </c>
      <c r="E94" s="48"/>
      <c r="F94" s="49"/>
      <c r="I94" s="13"/>
      <c r="J94" s="13"/>
      <c r="K94" s="13"/>
      <c r="L94" s="13"/>
      <c r="M94" s="13"/>
      <c r="N94" s="13"/>
      <c r="O94" s="13"/>
    </row>
    <row r="95" spans="1:15" ht="40.5" customHeight="1">
      <c r="A95" s="20" t="s">
        <v>77</v>
      </c>
      <c r="B95" s="21" t="s">
        <v>78</v>
      </c>
      <c r="C95" s="22" t="s">
        <v>4</v>
      </c>
      <c r="D95" s="37">
        <v>0</v>
      </c>
      <c r="E95" s="37">
        <v>124204.30692077006</v>
      </c>
      <c r="F95" s="37">
        <v>113159.41960898288</v>
      </c>
      <c r="I95" s="13"/>
      <c r="J95" s="14"/>
      <c r="K95" s="13"/>
      <c r="L95" s="13"/>
      <c r="M95" s="13"/>
      <c r="N95" s="13"/>
      <c r="O95" s="13"/>
    </row>
    <row r="96" spans="1:15" ht="40.5" customHeight="1">
      <c r="A96" s="20" t="s">
        <v>79</v>
      </c>
      <c r="B96" s="21" t="s">
        <v>80</v>
      </c>
      <c r="C96" s="22" t="s">
        <v>4</v>
      </c>
      <c r="D96" s="37">
        <v>153775.00099999999</v>
      </c>
      <c r="E96" s="37">
        <v>198493.25559596746</v>
      </c>
      <c r="F96" s="37">
        <v>196797.22593807048</v>
      </c>
      <c r="I96" s="13"/>
      <c r="J96" s="14"/>
      <c r="K96" s="13"/>
      <c r="L96" s="13"/>
      <c r="M96" s="13"/>
      <c r="N96" s="13"/>
      <c r="O96" s="13"/>
    </row>
    <row r="97" spans="1:15" ht="40.5" customHeight="1">
      <c r="A97" s="20" t="s">
        <v>81</v>
      </c>
      <c r="B97" s="21" t="s">
        <v>82</v>
      </c>
      <c r="C97" s="22" t="s">
        <v>4</v>
      </c>
      <c r="D97" s="37">
        <v>51443.53899999999</v>
      </c>
      <c r="E97" s="37">
        <v>126418.39948196293</v>
      </c>
      <c r="F97" s="37">
        <v>121885.11572825965</v>
      </c>
      <c r="I97" s="28"/>
      <c r="J97" s="14"/>
      <c r="K97" s="13"/>
      <c r="L97" s="13"/>
      <c r="M97" s="13"/>
      <c r="N97" s="13"/>
      <c r="O97" s="13"/>
    </row>
    <row r="98" spans="1:15" ht="31.5">
      <c r="A98" s="20" t="s">
        <v>83</v>
      </c>
      <c r="B98" s="21" t="s">
        <v>7</v>
      </c>
      <c r="C98" s="22" t="s">
        <v>4</v>
      </c>
      <c r="D98" s="37">
        <v>127341.993</v>
      </c>
      <c r="E98" s="37">
        <v>0</v>
      </c>
      <c r="F98" s="37">
        <v>0</v>
      </c>
      <c r="I98" s="28"/>
      <c r="J98" s="14"/>
      <c r="K98" s="13"/>
      <c r="L98" s="13"/>
      <c r="M98" s="13"/>
      <c r="N98" s="13"/>
      <c r="O98" s="13"/>
    </row>
    <row r="99" spans="1:15" ht="71.25" customHeight="1">
      <c r="A99" s="20" t="s">
        <v>84</v>
      </c>
      <c r="B99" s="21" t="s">
        <v>85</v>
      </c>
      <c r="C99" s="22" t="s">
        <v>10</v>
      </c>
      <c r="D99" s="41">
        <v>0.3737240485802979</v>
      </c>
      <c r="E99" s="41">
        <v>0.20711839057486825</v>
      </c>
      <c r="F99" s="41">
        <v>0.18808573095961639</v>
      </c>
      <c r="I99" s="13"/>
      <c r="J99" s="19"/>
      <c r="K99" s="19"/>
      <c r="L99" s="19"/>
      <c r="M99" s="15"/>
      <c r="N99" s="13"/>
      <c r="O99" s="13"/>
    </row>
    <row r="100" spans="1:15" ht="170.25" customHeight="1">
      <c r="A100" s="20" t="s">
        <v>86</v>
      </c>
      <c r="B100" s="21" t="s">
        <v>87</v>
      </c>
      <c r="C100" s="22"/>
      <c r="D100" s="50" t="s">
        <v>106</v>
      </c>
      <c r="E100" s="50"/>
      <c r="F100" s="50"/>
      <c r="I100" s="13"/>
      <c r="J100" s="13"/>
      <c r="K100" s="13"/>
      <c r="L100" s="29"/>
      <c r="M100" s="13"/>
      <c r="N100" s="13"/>
      <c r="O100" s="13"/>
    </row>
    <row r="101" spans="1:15" s="7" customFormat="1" ht="17.25" customHeight="1">
      <c r="A101" s="6" t="s">
        <v>95</v>
      </c>
      <c r="C101" s="10"/>
    </row>
    <row r="106" spans="1:15">
      <c r="D106" s="11"/>
      <c r="E106" s="11"/>
      <c r="F106" s="11"/>
    </row>
  </sheetData>
  <mergeCells count="4">
    <mergeCell ref="A5:F5"/>
    <mergeCell ref="A6:F6"/>
    <mergeCell ref="D94:F94"/>
    <mergeCell ref="D100:F100"/>
  </mergeCells>
  <pageMargins left="0.78740157480314965" right="0.70866141732283472" top="0.78740157480314965" bottom="0.39370078740157483" header="0.19685039370078741" footer="0.19685039370078741"/>
  <pageSetup paperSize="9" scale="6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I21"/>
  <sheetViews>
    <sheetView topLeftCell="A4" zoomScale="68" zoomScaleNormal="68" zoomScaleSheetLayoutView="83" workbookViewId="0">
      <pane xSplit="3" ySplit="5" topLeftCell="D9" activePane="bottomRight" state="frozenSplit"/>
      <selection activeCell="A4" sqref="A4"/>
      <selection pane="topRight" activeCell="D4" sqref="D4"/>
      <selection pane="bottomLeft" activeCell="A9" sqref="A9"/>
      <selection pane="bottomRight" activeCell="G23" sqref="G23"/>
    </sheetView>
  </sheetViews>
  <sheetFormatPr defaultColWidth="9.140625" defaultRowHeight="15.75"/>
  <cols>
    <col min="1" max="1" width="9.7109375" style="1" customWidth="1"/>
    <col min="2" max="2" width="28" style="1" customWidth="1"/>
    <col min="3" max="3" width="10" style="9" customWidth="1"/>
    <col min="4" max="9" width="16.28515625" style="1" customWidth="1"/>
    <col min="10" max="11" width="9.140625" style="1"/>
    <col min="12" max="12" width="19" style="1" customWidth="1"/>
    <col min="13" max="13" width="9.140625" style="1"/>
    <col min="14" max="14" width="28.28515625" style="1" customWidth="1"/>
    <col min="15" max="15" width="22.140625" style="1" customWidth="1"/>
    <col min="16" max="16384" width="9.140625" style="1"/>
  </cols>
  <sheetData>
    <row r="1" spans="1:9" ht="54" customHeight="1">
      <c r="I1" s="3" t="s">
        <v>27</v>
      </c>
    </row>
    <row r="4" spans="1:9">
      <c r="D4" s="16"/>
      <c r="E4" s="16"/>
      <c r="F4" s="16"/>
      <c r="G4" s="16"/>
      <c r="H4" s="16"/>
      <c r="I4" s="16"/>
    </row>
    <row r="5" spans="1:9" ht="16.5">
      <c r="A5" s="45" t="s">
        <v>99</v>
      </c>
      <c r="B5" s="46"/>
      <c r="C5" s="46"/>
      <c r="D5" s="46"/>
      <c r="E5" s="46"/>
      <c r="F5" s="46"/>
      <c r="G5" s="46"/>
      <c r="H5" s="46"/>
      <c r="I5" s="46"/>
    </row>
    <row r="6" spans="1:9" ht="16.5">
      <c r="A6" s="45" t="s">
        <v>100</v>
      </c>
      <c r="B6" s="46"/>
      <c r="C6" s="46"/>
      <c r="D6" s="46"/>
      <c r="E6" s="46"/>
      <c r="F6" s="46"/>
      <c r="G6" s="46"/>
      <c r="H6" s="46"/>
      <c r="I6" s="46"/>
    </row>
    <row r="7" spans="1:9">
      <c r="E7" s="42"/>
      <c r="F7" s="42"/>
      <c r="G7" s="42"/>
      <c r="H7" s="42"/>
      <c r="I7" s="42"/>
    </row>
    <row r="8" spans="1:9" s="2" customFormat="1" ht="59.25" customHeight="1">
      <c r="A8" s="55" t="s">
        <v>23</v>
      </c>
      <c r="B8" s="56" t="s">
        <v>0</v>
      </c>
      <c r="C8" s="58" t="s">
        <v>1</v>
      </c>
      <c r="D8" s="51" t="s">
        <v>25</v>
      </c>
      <c r="E8" s="52"/>
      <c r="F8" s="51" t="s">
        <v>28</v>
      </c>
      <c r="G8" s="52"/>
      <c r="H8" s="53" t="s">
        <v>24</v>
      </c>
      <c r="I8" s="54"/>
    </row>
    <row r="9" spans="1:9" s="2" customFormat="1" ht="56.25" customHeight="1">
      <c r="A9" s="55"/>
      <c r="B9" s="57"/>
      <c r="C9" s="59"/>
      <c r="D9" s="25" t="s">
        <v>33</v>
      </c>
      <c r="E9" s="25" t="s">
        <v>34</v>
      </c>
      <c r="F9" s="25" t="s">
        <v>33</v>
      </c>
      <c r="G9" s="25" t="s">
        <v>34</v>
      </c>
      <c r="H9" s="12" t="s">
        <v>33</v>
      </c>
      <c r="I9" s="12" t="s">
        <v>34</v>
      </c>
    </row>
    <row r="10" spans="1:9" s="4" customFormat="1" ht="65.25" customHeight="1">
      <c r="A10" s="26" t="s">
        <v>2</v>
      </c>
      <c r="B10" s="27" t="s">
        <v>101</v>
      </c>
      <c r="C10" s="22" t="s">
        <v>102</v>
      </c>
      <c r="D10" s="37">
        <f>[1]СНнаселение!$D$13*1000</f>
        <v>359.2067647967877</v>
      </c>
      <c r="E10" s="37">
        <f>[1]СНнаселение!$E$13*1000</f>
        <v>638.00176045790033</v>
      </c>
      <c r="F10" s="37">
        <f>[2]СНнаселение!$D$13*1000</f>
        <v>638.00176045790033</v>
      </c>
      <c r="G10" s="37">
        <f>[2]СНнаселение!$E$13*1000</f>
        <v>757.57389460258344</v>
      </c>
      <c r="H10" s="24">
        <f>[3]СНнаселение!$D$13*1000</f>
        <v>757.57389460258344</v>
      </c>
      <c r="I10" s="24">
        <f>[3]СНнаселение!$E$13*1000</f>
        <v>824.80761771620041</v>
      </c>
    </row>
    <row r="11" spans="1:9" s="4" customFormat="1" ht="114" customHeight="1">
      <c r="A11" s="26" t="s">
        <v>8</v>
      </c>
      <c r="B11" s="27" t="s">
        <v>103</v>
      </c>
      <c r="C11" s="22" t="s">
        <v>102</v>
      </c>
      <c r="D11" s="37">
        <f>[1]СНсетевые_орг!$D$20*1000</f>
        <v>71.834616714828371</v>
      </c>
      <c r="E11" s="37">
        <f>[1]СНсетевые_орг!$E$20*1000</f>
        <v>386.13936259858332</v>
      </c>
      <c r="F11" s="37">
        <f>[2]СНсетевые_орг!$D$20*1000</f>
        <v>262.0882684791361</v>
      </c>
      <c r="G11" s="37">
        <f>[2]СНсетевые_орг!$E$20*1000</f>
        <v>262.08826847913616</v>
      </c>
      <c r="H11" s="24">
        <f>[3]СНсетевые_орг!$D$20*1000</f>
        <v>262.08826847913616</v>
      </c>
      <c r="I11" s="24">
        <f>[3]СНсетевые_орг!$E$20*1000</f>
        <v>453.23997291833604</v>
      </c>
    </row>
    <row r="12" spans="1:9" s="4" customFormat="1" ht="57" customHeight="1">
      <c r="A12" s="26" t="s">
        <v>11</v>
      </c>
      <c r="B12" s="27" t="s">
        <v>104</v>
      </c>
      <c r="C12" s="22" t="s">
        <v>102</v>
      </c>
      <c r="D12" s="37">
        <f>[1]СНпрочие!$D$13/[1]СНпрочие!$D$5*1000</f>
        <v>187.62868378916551</v>
      </c>
      <c r="E12" s="37">
        <f>[1]СНпрочие!$E$13/[1]СНпрочие!$E$5*1000</f>
        <v>348.43284999436963</v>
      </c>
      <c r="F12" s="37">
        <f>[2]СНпрочие!$D$13/[2]СНпрочие!$D$5*1000</f>
        <v>363.40569102801572</v>
      </c>
      <c r="G12" s="37">
        <f>[2]СНпрочие!$E$13/[2]СНпрочие!$E$5*1000</f>
        <v>452.30594250916459</v>
      </c>
      <c r="H12" s="24">
        <f>[3]СНпрочие!$D$13/[3]СНпрочие!$D$5*1000</f>
        <v>471.01246049766979</v>
      </c>
      <c r="I12" s="24">
        <f>[3]СНпрочие!$E$13/[3]СНпрочие!$E$5*1000</f>
        <v>506.63118616714718</v>
      </c>
    </row>
    <row r="13" spans="1:9" s="4" customFormat="1" ht="35.1" customHeight="1">
      <c r="A13" s="22"/>
      <c r="B13" s="27" t="s">
        <v>98</v>
      </c>
      <c r="C13" s="22" t="s">
        <v>102</v>
      </c>
      <c r="D13" s="37">
        <f>[1]СНпрочие!$F$37*1000</f>
        <v>283.42</v>
      </c>
      <c r="E13" s="37">
        <f>[1]СНпрочие!$F$47*1000</f>
        <v>520.76885194995532</v>
      </c>
      <c r="F13" s="37">
        <f>[2]СНпрочие!$F$35*1000</f>
        <v>520.76885194995532</v>
      </c>
      <c r="G13" s="37">
        <f>[2]СНпрочие!$F$44*1000</f>
        <v>678.29220076772765</v>
      </c>
      <c r="H13" s="24">
        <f>[3]СНпрочие!$F$35*1000</f>
        <v>678.29220076772765</v>
      </c>
      <c r="I13" s="24">
        <f>[3]СНпрочие!$F$54*1000</f>
        <v>737.4280574134649</v>
      </c>
    </row>
    <row r="14" spans="1:9" s="4" customFormat="1" ht="35.1" customHeight="1">
      <c r="A14" s="22"/>
      <c r="B14" s="27" t="s">
        <v>57</v>
      </c>
      <c r="C14" s="22" t="s">
        <v>102</v>
      </c>
      <c r="D14" s="37">
        <f>[1]СНпрочие!$F$38*1000</f>
        <v>94.482492680799709</v>
      </c>
      <c r="E14" s="37">
        <f>[1]СНпрочие!$F$48*1000</f>
        <v>194.37490885225515</v>
      </c>
      <c r="F14" s="37">
        <f>[2]СНпрочие!$F$36*1000</f>
        <v>194.37490885225515</v>
      </c>
      <c r="G14" s="37">
        <f>[2]СНпрочие!$F$45*1000</f>
        <v>226.46946755784671</v>
      </c>
      <c r="H14" s="24">
        <f>[3]СНпрочие!$F$36*1000</f>
        <v>226.46946755784671</v>
      </c>
      <c r="I14" s="24">
        <f>[3]СНпрочие!$F$55*1000</f>
        <v>254.64144845742976</v>
      </c>
    </row>
    <row r="15" spans="1:9" s="4" customFormat="1" ht="35.1" customHeight="1">
      <c r="A15" s="22"/>
      <c r="B15" s="27" t="s">
        <v>58</v>
      </c>
      <c r="C15" s="22" t="s">
        <v>102</v>
      </c>
      <c r="D15" s="37">
        <f>[1]СНпрочие!$F$39*1000</f>
        <v>94.482492680799709</v>
      </c>
      <c r="E15" s="37">
        <f>[1]СНпрочие!$F$49*1000</f>
        <v>194.37490885225515</v>
      </c>
      <c r="F15" s="37">
        <f>[2]СНпрочие!$F$37*1000</f>
        <v>194.37490885225515</v>
      </c>
      <c r="G15" s="37">
        <f>[2]СНпрочие!$F$46*1000</f>
        <v>226.46946755784671</v>
      </c>
      <c r="H15" s="24">
        <f>[3]СНпрочие!$F$37*1000</f>
        <v>226.46946755784671</v>
      </c>
      <c r="I15" s="24">
        <f>[3]СНпрочие!$F$56*1000</f>
        <v>245.80935247115499</v>
      </c>
    </row>
    <row r="16" spans="1:9" s="7" customFormat="1" ht="17.25" customHeight="1">
      <c r="A16" s="6" t="s">
        <v>95</v>
      </c>
      <c r="C16" s="10"/>
    </row>
    <row r="21" spans="4:9">
      <c r="D21" s="11"/>
      <c r="E21" s="11"/>
      <c r="F21" s="11"/>
      <c r="G21" s="11"/>
      <c r="H21" s="11"/>
      <c r="I21" s="11"/>
    </row>
  </sheetData>
  <mergeCells count="8">
    <mergeCell ref="A5:I5"/>
    <mergeCell ref="A6:I6"/>
    <mergeCell ref="D8:E8"/>
    <mergeCell ref="F8:G8"/>
    <mergeCell ref="H8:I8"/>
    <mergeCell ref="A8:A9"/>
    <mergeCell ref="B8:B9"/>
    <mergeCell ref="C8:C9"/>
  </mergeCells>
  <pageMargins left="0.78740157480314965" right="0.70866141732283472" top="0.78740157480314965" bottom="0.39370078740157483" header="0.19685039370078741" footer="0.19685039370078741"/>
  <pageSetup paperSize="9" scale="6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Р2</vt:lpstr>
      <vt:lpstr>Р3</vt:lpstr>
      <vt:lpstr>Р2!TABLE</vt:lpstr>
      <vt:lpstr>Р3!TABLE</vt:lpstr>
      <vt:lpstr>Р2!Заголовки_для_печати</vt:lpstr>
      <vt:lpstr>Р3!Заголовки_для_печати</vt:lpstr>
      <vt:lpstr>Р2!Область_печати</vt:lpstr>
      <vt:lpstr>Р3!Область_печати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2018-04-05T10:19:27Z</cp:lastPrinted>
  <dcterms:created xsi:type="dcterms:W3CDTF">2014-08-15T10:06:32Z</dcterms:created>
  <dcterms:modified xsi:type="dcterms:W3CDTF">2020-04-15T12:18:26Z</dcterms:modified>
</cp:coreProperties>
</file>