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245" yWindow="960" windowWidth="17250" windowHeight="9945"/>
  </bookViews>
  <sheets>
    <sheet name="стр.1_9" sheetId="4" r:id="rId1"/>
    <sheet name="стр.10_12" sheetId="5"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стр.1_9!$33:$33</definedName>
    <definedName name="_xlnm.Print_Titles" localSheetId="1">стр.10_12!$3:$4</definedName>
    <definedName name="_xlnm.Print_Area" localSheetId="0">стр.1_9!$A$1:$DA$161</definedName>
    <definedName name="_xlnm.Print_Area" localSheetId="1">стр.10_12!$A$1:$DA$48</definedName>
  </definedNames>
  <calcPr calcId="145621"/>
</workbook>
</file>

<file path=xl/calcChain.xml><?xml version="1.0" encoding="utf-8"?>
<calcChain xmlns="http://schemas.openxmlformats.org/spreadsheetml/2006/main">
  <c r="BR3" i="5" l="1"/>
  <c r="CK75" i="4" l="1"/>
  <c r="CK74" i="4"/>
  <c r="BT75" i="4"/>
  <c r="BT74" i="4"/>
  <c r="AZ75" i="4"/>
  <c r="CK95" i="4"/>
  <c r="CK94" i="4" s="1"/>
  <c r="BT95" i="4"/>
  <c r="BT94" i="4" s="1"/>
  <c r="AZ95" i="4"/>
  <c r="AZ94" i="4" s="1"/>
  <c r="AZ74" i="4"/>
  <c r="CK146" i="4" l="1"/>
  <c r="BT146" i="4"/>
  <c r="AZ146" i="4"/>
  <c r="AZ143" i="4" s="1"/>
  <c r="CK143" i="4"/>
  <c r="BT143" i="4"/>
  <c r="CK138" i="4"/>
  <c r="CK135" i="4" s="1"/>
  <c r="BT138" i="4"/>
  <c r="AZ138" i="4"/>
  <c r="AZ135" i="4" s="1"/>
  <c r="BT135" i="4"/>
  <c r="CK132" i="4"/>
  <c r="BT132" i="4"/>
  <c r="AZ132" i="4"/>
  <c r="CK129" i="4"/>
  <c r="BT129" i="4"/>
  <c r="BT122" i="4" s="1"/>
  <c r="AZ129" i="4"/>
  <c r="AZ122" i="4" s="1"/>
  <c r="CK126" i="4"/>
  <c r="BT126" i="4"/>
  <c r="AZ126" i="4"/>
  <c r="CK123" i="4"/>
  <c r="BT123" i="4"/>
  <c r="AZ123" i="4"/>
  <c r="CK116" i="4"/>
  <c r="CK115" i="4" s="1"/>
  <c r="BT116" i="4"/>
  <c r="BT115" i="4" s="1"/>
  <c r="AZ116" i="4"/>
  <c r="AZ115" i="4" s="1"/>
  <c r="CK109" i="4"/>
  <c r="CK108" i="4" s="1"/>
  <c r="BT109" i="4"/>
  <c r="BT108" i="4" s="1"/>
  <c r="AZ109" i="4"/>
  <c r="AZ108" i="4" s="1"/>
  <c r="CK88" i="4"/>
  <c r="CK87" i="4" s="1"/>
  <c r="BT88" i="4"/>
  <c r="BT87" i="4" s="1"/>
  <c r="AZ88" i="4"/>
  <c r="AZ87" i="4" s="1"/>
  <c r="CK81" i="4"/>
  <c r="CK80" i="4" s="1"/>
  <c r="BT81" i="4"/>
  <c r="BT80" i="4" s="1"/>
  <c r="AZ81" i="4"/>
  <c r="AZ80" i="4" s="1"/>
  <c r="CK73" i="4"/>
  <c r="CK72" i="4" s="1"/>
  <c r="BT73" i="4"/>
  <c r="BT72" i="4" s="1"/>
  <c r="AZ73" i="4"/>
  <c r="AZ72" i="4" s="1"/>
  <c r="CK122" i="4" l="1"/>
  <c r="CK70" i="4" s="1"/>
  <c r="BT70" i="4"/>
  <c r="AZ70" i="4"/>
  <c r="DG156" i="4"/>
  <c r="DG157" i="4"/>
  <c r="DG158" i="4"/>
  <c r="DG159" i="4" l="1"/>
  <c r="DG160" i="4" s="1"/>
  <c r="DQ75" i="4"/>
  <c r="DP74" i="4"/>
  <c r="DN134" i="4"/>
  <c r="DN133" i="4"/>
  <c r="DN132" i="4"/>
  <c r="DN131" i="4"/>
  <c r="DN130" i="4"/>
  <c r="DQ129" i="4"/>
  <c r="DN128" i="4"/>
  <c r="DN127" i="4"/>
  <c r="DN126" i="4"/>
  <c r="DN125" i="4"/>
  <c r="DN124" i="4"/>
  <c r="DQ123" i="4"/>
  <c r="DN118" i="4"/>
  <c r="DN117" i="4"/>
  <c r="DN116" i="4"/>
  <c r="DN115" i="4"/>
  <c r="DN74" i="4"/>
  <c r="DQ138" i="4"/>
  <c r="DQ137" i="4"/>
  <c r="DQ132" i="4"/>
  <c r="DQ118" i="4"/>
  <c r="DQ117" i="4"/>
  <c r="DQ111" i="4"/>
  <c r="DQ110" i="4"/>
  <c r="DQ90" i="4"/>
  <c r="DQ89" i="4"/>
  <c r="DQ87" i="4"/>
  <c r="DQ83" i="4"/>
  <c r="DQ82" i="4"/>
  <c r="DP158" i="4"/>
  <c r="DN157" i="4"/>
  <c r="DN158" i="4" s="1"/>
  <c r="DO157" i="4"/>
  <c r="DO158" i="4" s="1"/>
  <c r="CJ3" i="5"/>
  <c r="AZ3" i="5"/>
  <c r="DP134" i="4"/>
  <c r="DP133" i="4"/>
  <c r="DP131" i="4"/>
  <c r="DP130" i="4"/>
  <c r="DP128" i="4"/>
  <c r="DP127" i="4"/>
  <c r="DP125" i="4"/>
  <c r="DP124" i="4"/>
  <c r="DO134" i="4"/>
  <c r="DO133" i="4"/>
  <c r="DO132" i="4"/>
  <c r="DO131" i="4"/>
  <c r="DO130" i="4"/>
  <c r="DO128" i="4"/>
  <c r="DO127" i="4"/>
  <c r="DO125" i="4"/>
  <c r="DO124" i="4"/>
  <c r="DO75" i="4"/>
  <c r="DO74" i="4"/>
  <c r="DO72" i="4"/>
  <c r="DO70" i="4"/>
  <c r="DO33" i="4"/>
  <c r="DP132" i="4" l="1"/>
  <c r="DN129" i="4"/>
  <c r="DQ126" i="4"/>
  <c r="DN123" i="4"/>
  <c r="DP75" i="4"/>
  <c r="DQ72" i="4"/>
  <c r="DQ74" i="4"/>
  <c r="DQ108" i="4"/>
  <c r="DP70" i="4"/>
  <c r="DP72" i="4"/>
  <c r="DQ80" i="4"/>
  <c r="DQ115" i="4"/>
  <c r="DQ122" i="4"/>
  <c r="DQ135" i="4"/>
  <c r="DN72" i="4"/>
  <c r="DN75" i="4" s="1"/>
  <c r="DN70" i="4" l="1"/>
  <c r="DQ70" i="4"/>
</calcChain>
</file>

<file path=xl/sharedStrings.xml><?xml version="1.0" encoding="utf-8"?>
<sst xmlns="http://schemas.openxmlformats.org/spreadsheetml/2006/main" count="446" uniqueCount="234">
  <si>
    <t>Наименование
показателей</t>
  </si>
  <si>
    <t>Единица измерения</t>
  </si>
  <si>
    <t>Приложение № 1</t>
  </si>
  <si>
    <t>к стандартам раскрытия информации
субъектами оптового и розничных
рынков электрической энергии</t>
  </si>
  <si>
    <t>(в ред. Постановления Правительства РФ
от 30.01.2019 № 64)</t>
  </si>
  <si>
    <t>(форма)</t>
  </si>
  <si>
    <t>П Р Е Д Л О Ж Е Н И Е</t>
  </si>
  <si>
    <t>о размере цен (тарифов), долгосрочных параметров регулирования</t>
  </si>
  <si>
    <t xml:space="preserve">(вид цены (тарифа) на </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</si>
  <si>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</si>
  <si>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</si>
  <si>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</si>
  <si>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</si>
  <si>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</si>
  <si>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</si>
  <si>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</si>
  <si>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</si>
  <si>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</si>
  <si>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</si>
  <si>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</si>
  <si>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</si>
  <si>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</si>
  <si>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</si>
  <si>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</si>
  <si>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</si>
  <si>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</si>
  <si>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</si>
  <si>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1.1.1.А.</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</si>
  <si>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</si>
  <si>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</si>
  <si>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</si>
  <si>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</si>
  <si>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</si>
  <si>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</si>
  <si>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</si>
  <si>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</si>
  <si>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</si>
  <si>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</si>
  <si>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</si>
  <si>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</si>
  <si>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</si>
  <si>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</si>
  <si>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</si>
  <si>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</si>
  <si>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</si>
  <si>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</si>
  <si>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Расчетный объем услуг в части управления технологическими
режимами **</t>
  </si>
  <si>
    <t>3.2.</t>
  </si>
  <si>
    <t>МВт·ч</t>
  </si>
  <si>
    <t>Расчетный объем услуг в части обеспечения надежности **</t>
  </si>
  <si>
    <t>3.3.</t>
  </si>
  <si>
    <t>Заявленная мощность ***</t>
  </si>
  <si>
    <t>3.4.</t>
  </si>
  <si>
    <t>тыс. кВт·ч</t>
  </si>
  <si>
    <t>Объем полезного отпуска электроэнергии - всего ***</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</si>
  <si>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</si>
  <si>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</si>
  <si>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</si>
  <si>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</si>
  <si>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</si>
  <si>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</si>
  <si>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</si>
  <si>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</si>
  <si>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</si>
  <si>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</si>
  <si>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</si>
  <si>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</si>
  <si>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</si>
  <si>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</si>
  <si>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</si>
  <si>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</si>
  <si>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</si>
  <si>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</si>
  <si>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</si>
  <si>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</si>
  <si>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</si>
  <si>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</si>
  <si>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</si>
  <si>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</si>
  <si>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</si>
  <si>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</si>
  <si>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</si>
  <si>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</si>
  <si>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</si>
  <si>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</si>
  <si>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</si>
  <si>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</si>
  <si>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</si>
  <si>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</si>
  <si>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</si>
  <si>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</si>
  <si>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</si>
  <si>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</si>
  <si>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</si>
  <si>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</si>
  <si>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</si>
  <si>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</si>
  <si>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</si>
  <si>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</si>
  <si>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</si>
  <si>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</si>
  <si>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</si>
  <si>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</si>
  <si>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</si>
  <si>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</si>
  <si>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</si>
  <si>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</si>
  <si>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</si>
  <si>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</si>
  <si>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</si>
  <si>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</si>
  <si>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</si>
  <si>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</si>
  <si>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</si>
  <si>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</si>
  <si>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</si>
  <si>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</si>
  <si>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</si>
  <si>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</si>
  <si>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</si>
  <si>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</si>
  <si>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</si>
  <si>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</si>
  <si>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</si>
  <si>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</si>
  <si>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</si>
  <si>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</si>
  <si>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</si>
  <si>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</si>
  <si>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</si>
  <si>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</si>
  <si>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</si>
  <si>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</si>
  <si>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</si>
  <si>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</si>
  <si>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</si>
  <si>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тыс. штук</t>
  </si>
  <si>
    <t>с населением и приравненным к нему категориям потребителей</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</si>
  <si>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</si>
  <si>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</si>
  <si>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</si>
  <si>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</si>
  <si>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</si>
  <si>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штук</t>
  </si>
  <si>
    <t>по населению и приравненным к нему категориям потребителей</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</si>
  <si>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</si>
  <si>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</si>
  <si>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</si>
  <si>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</si>
  <si>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</si>
  <si>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</si>
  <si>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</si>
  <si>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</si>
  <si>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</si>
  <si>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</si>
  <si>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</si>
  <si>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</si>
  <si>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</si>
  <si>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процент</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</si>
  <si>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</si>
  <si>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</si>
  <si>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</si>
  <si>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</si>
  <si>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</si>
  <si>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</si>
  <si>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</si>
  <si>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</si>
  <si>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</si>
  <si>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</si>
  <si>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</si>
  <si>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</si>
  <si>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</si>
  <si>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</si>
  <si>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</si>
  <si>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</si>
  <si>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</si>
  <si>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</si>
  <si>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</si>
  <si>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</si>
  <si>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</si>
  <si>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</si>
  <si>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</si>
  <si>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в том числе топливная составляющая</t>
  </si>
  <si>
    <t>цена на генерирующую мощность</t>
  </si>
  <si>
    <t>рублей/Гкал</t>
  </si>
  <si>
    <t>средний одноставочный тариф на тепловую энергию</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</si>
  <si>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</si>
  <si>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</si>
  <si>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</si>
  <si>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</si>
  <si>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</si>
  <si>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</si>
  <si>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</si>
  <si>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</si>
  <si>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</si>
  <si>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</si>
  <si>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</si>
  <si>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рублей/Гкал/ч
в месяц</t>
  </si>
  <si>
    <t>ставка на содержание тепловой мощности</t>
  </si>
  <si>
    <t>4.4.2.</t>
  </si>
  <si>
    <t>тариф на тепловую энергию</t>
  </si>
  <si>
    <t>средний тариф на теплоноситель, в том числе:</t>
  </si>
  <si>
    <t>вода</t>
  </si>
  <si>
    <t>пар</t>
  </si>
  <si>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</si>
  <si>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</si>
  <si>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</si>
  <si>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t>Примечания:</t>
  </si>
  <si>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</si>
  <si>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</si>
  <si>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</si>
  <si>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рублей/
куб. метр</t>
  </si>
  <si>
    <t>рублей/
тыс. кВт·ч</t>
  </si>
  <si>
    <t>Для коммерческого 
оператора</t>
  </si>
  <si>
    <t>6229049014</t>
  </si>
  <si>
    <t>623401001</t>
  </si>
  <si>
    <t>+7(4912) 93-39-80</t>
  </si>
  <si>
    <t>8(800) 775-62-62</t>
  </si>
  <si>
    <t>390005, г. Рязань, ул. Дзержинского, д.21А</t>
  </si>
  <si>
    <t>1._Предложение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</si>
  <si>
    <t>Волощук Светлана Анатольевна</t>
  </si>
  <si>
    <t>Публичного акционерного общества «Рязанская энергетическая сбытовая компания»</t>
  </si>
  <si>
    <t>(ПАО «РЭСК»)</t>
  </si>
  <si>
    <t>ОТС в электроэнергетике Российской Федерации на 2025-2027 годы от 25.12.2024</t>
  </si>
  <si>
    <t>Публичное акционерное общество «Рязанская энергетическая сбытовая компания»</t>
  </si>
  <si>
    <t>ПАО «РЭСК»</t>
  </si>
  <si>
    <t>2027</t>
  </si>
  <si>
    <t>resk@rushydro.ru</t>
  </si>
  <si>
    <t>Фактические показатели за год, предшествующий базовому периоду 2025 год</t>
  </si>
  <si>
    <t>Предложения
на расчетный период регулирования 2027 год</t>
  </si>
  <si>
    <t>Инвестиционная программа ПАО "РЭСК" на 2025-2030 гг. утверждена ГУ "РЭК" Рязанской области приказ от 21.08.2025 № 6-ип "Об утверждении инвестиционной программы публичного акционерного общества "Рязанская энергетическая сбытовая компания" (ПАО «РЭСК») на 2025-2030 годы». Размещена на сайте ГУ РЭК Рязанской области в разделе Документы/ Нормативно-правовые акты Управления/База принятых тарифных решений (с 2019 г)
https://data-platform.ru/lk/ru_1_62/?public_token=YzBiM2E2NzYtYjljZS00ZmQzLWIwZjEtMjI0NGE5M2FhMjIyO2FuYWx5dGljcw%3D%3D#/</t>
  </si>
  <si>
    <t>Показатели, утвержденные
на базовый
период * 
2026 год**</t>
  </si>
  <si>
    <t xml:space="preserve"> ** 1 полугодие - январь-сентябрь 2026 г., 2 полугодие - октябрь-декабрь 2026 г.</t>
  </si>
  <si>
    <t>* Базовый период - год, предшествующий расчетному периоду регулирования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</si>
</sst>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0.0"/>
    <numFmt numFmtId="166" formatCode="#,##0.0000000"/>
  </numFmts>
  <fonts count="17" x14ac:knownFonts="1">
    <font>
      <sz val="10"/>
      <name val="Arial Cyr"/>
      <charset val="204"/>
    </font>
    <font>
      <sz val="12"/>
      <name val="Times New Roman"/>
      <family val="1"/>
      <charset val="204"/>
    </font>
    <font>
      <sz val="11"/>
      <name val="Times New Roman"/>
      <family val="1"/>
      <charset val="204"/>
    </font>
    <font>
      <sz val="10"/>
      <name val="Times New Roman"/>
      <family val="1"/>
      <charset val="204"/>
    </font>
    <font>
      <sz val="9"/>
      <name val="Times New Roman"/>
      <family val="1"/>
      <charset val="204"/>
    </font>
    <font>
      <b/>
      <sz val="13"/>
      <name val="Times New Roman"/>
      <family val="1"/>
      <charset val="204"/>
    </font>
    <font>
      <vertAlign val="superscript"/>
      <sz val="10"/>
      <name val="Times New Roman"/>
      <family val="1"/>
      <charset val="204"/>
    </font>
    <font>
      <u/>
      <sz val="10"/>
      <color indexed="12"/>
      <name val="Arial Cyr"/>
      <charset val="204"/>
    </font>
    <font>
      <sz val="8"/>
      <name val="Times New Roman"/>
      <family val="1"/>
      <charset val="204"/>
    </font>
    <font>
      <sz val="8"/>
      <color indexed="9"/>
      <name val="Times New Roman"/>
      <family val="1"/>
      <charset val="204"/>
    </font>
    <font>
      <sz val="13"/>
      <name val="Times New Roman"/>
      <family val="1"/>
      <charset val="204"/>
    </font>
    <font>
      <sz val="9"/>
      <name val="Arial Cyr"/>
      <charset val="204"/>
    </font>
    <font>
      <sz val="12"/>
      <color theme="0"/>
      <name val="Times New Roman"/>
      <family val="1"/>
      <charset val="204"/>
    </font>
    <font>
      <sz val="10"/>
      <color theme="0"/>
      <name val="Times New Roman"/>
      <family val="1"/>
      <charset val="204"/>
    </font>
    <font>
      <sz val="9"/>
      <color theme="0"/>
      <name val="Times New Roman"/>
      <family val="1"/>
      <charset val="204"/>
    </font>
    <font>
      <b/>
      <sz val="13"/>
      <color theme="0"/>
      <name val="Times New Roman"/>
      <family val="1"/>
      <charset val="204"/>
    </font>
    <font>
      <sz val="11"/>
      <color theme="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93">
    <xf numFmtId="0" fontId="0" fillId="0" borderId="0" xfId="0"/>
    <xf numFmtId="0" fontId="1" fillId="0" borderId="0" xfId="0" applyNumberFormat="1" applyFont="1" applyBorder="1" applyAlignment="1">
      <alignment horizontal="left"/>
    </xf>
    <xf numFmtId="0" fontId="3" fillId="0" borderId="0" xfId="0" applyNumberFormat="1" applyFont="1" applyBorder="1" applyAlignment="1">
      <alignment horizontal="left"/>
    </xf>
    <xf numFmtId="0" fontId="1" fillId="0" borderId="0" xfId="0" applyNumberFormat="1" applyFont="1" applyBorder="1" applyAlignment="1">
      <alignment horizontal="center"/>
    </xf>
    <xf numFmtId="0" fontId="8" fillId="0" borderId="0" xfId="0" applyNumberFormat="1" applyFont="1" applyBorder="1" applyAlignment="1">
      <alignment horizontal="left"/>
    </xf>
    <xf numFmtId="0" fontId="9" fillId="0" borderId="0" xfId="0" applyNumberFormat="1" applyFont="1" applyBorder="1" applyAlignment="1">
      <alignment horizontal="left"/>
    </xf>
    <xf numFmtId="0" fontId="1" fillId="0" borderId="0" xfId="0" applyNumberFormat="1" applyFont="1" applyBorder="1" applyAlignment="1">
      <alignment horizontal="left" vertical="top"/>
    </xf>
    <xf numFmtId="0" fontId="12" fillId="0" borderId="0" xfId="0" applyNumberFormat="1" applyFont="1" applyBorder="1" applyAlignment="1">
      <alignment horizontal="left" vertical="top"/>
    </xf>
    <xf numFmtId="0" fontId="12" fillId="0" borderId="0" xfId="0" applyNumberFormat="1" applyFont="1" applyBorder="1" applyAlignment="1">
      <alignment horizontal="left"/>
    </xf>
    <xf numFmtId="0" fontId="3" fillId="0" borderId="0" xfId="0" applyNumberFormat="1" applyFont="1" applyBorder="1" applyAlignment="1">
      <alignment horizontal="left" vertical="center"/>
    </xf>
    <xf numFmtId="164" fontId="13" fillId="0" borderId="0" xfId="0" applyNumberFormat="1" applyFont="1" applyBorder="1" applyAlignment="1">
      <alignment horizontal="left" vertical="center"/>
    </xf>
    <xf numFmtId="0" fontId="13" fillId="0" borderId="0" xfId="0" applyNumberFormat="1" applyFont="1" applyBorder="1" applyAlignment="1">
      <alignment horizontal="left" vertical="center"/>
    </xf>
    <xf numFmtId="0" fontId="1" fillId="0" borderId="0" xfId="0" applyNumberFormat="1" applyFont="1" applyBorder="1" applyAlignment="1">
      <alignment horizontal="left" vertical="center"/>
    </xf>
    <xf numFmtId="164" fontId="12" fillId="0" borderId="0" xfId="0" applyNumberFormat="1" applyFont="1" applyBorder="1" applyAlignment="1">
      <alignment horizontal="left" vertical="center"/>
    </xf>
    <xf numFmtId="0" fontId="12" fillId="0" borderId="0" xfId="0" applyNumberFormat="1" applyFont="1" applyBorder="1" applyAlignment="1">
      <alignment horizontal="left" vertical="center"/>
    </xf>
    <xf numFmtId="0" fontId="4" fillId="0" borderId="0" xfId="0" applyNumberFormat="1" applyFont="1" applyBorder="1" applyAlignment="1">
      <alignment horizontal="left" vertical="center"/>
    </xf>
    <xf numFmtId="164" fontId="14" fillId="0" borderId="0" xfId="0" applyNumberFormat="1" applyFont="1" applyBorder="1" applyAlignment="1">
      <alignment horizontal="left" vertical="center"/>
    </xf>
    <xf numFmtId="0" fontId="14" fillId="0" borderId="0" xfId="0" applyNumberFormat="1" applyFont="1" applyBorder="1" applyAlignment="1">
      <alignment horizontal="left" vertical="center"/>
    </xf>
    <xf numFmtId="0" fontId="1" fillId="0" borderId="0" xfId="0" applyNumberFormat="1" applyFont="1" applyBorder="1" applyAlignment="1">
      <alignment horizontal="right" vertical="center"/>
    </xf>
    <xf numFmtId="0" fontId="5" fillId="0" borderId="0" xfId="0" applyNumberFormat="1" applyFont="1" applyBorder="1" applyAlignment="1">
      <alignment horizontal="left" vertical="center"/>
    </xf>
    <xf numFmtId="164" fontId="15" fillId="0" borderId="0" xfId="0" applyNumberFormat="1" applyFont="1" applyBorder="1" applyAlignment="1">
      <alignment horizontal="left" vertical="center"/>
    </xf>
    <xf numFmtId="0" fontId="15" fillId="0" borderId="0" xfId="0" applyNumberFormat="1" applyFont="1" applyBorder="1" applyAlignment="1">
      <alignment horizontal="left" vertical="center"/>
    </xf>
    <xf numFmtId="0" fontId="10" fillId="0" borderId="0" xfId="0" applyNumberFormat="1" applyFont="1" applyBorder="1" applyAlignment="1">
      <alignment horizontal="center" vertical="center"/>
    </xf>
    <xf numFmtId="0" fontId="5" fillId="0" borderId="0" xfId="0" applyNumberFormat="1" applyFont="1" applyBorder="1" applyAlignment="1">
      <alignment horizontal="right" vertical="center"/>
    </xf>
    <xf numFmtId="0" fontId="2" fillId="0" borderId="0" xfId="0" applyNumberFormat="1" applyFont="1" applyBorder="1" applyAlignment="1">
      <alignment horizontal="left" vertical="center"/>
    </xf>
    <xf numFmtId="164" fontId="16" fillId="0" borderId="0" xfId="0" applyNumberFormat="1" applyFont="1" applyBorder="1" applyAlignment="1">
      <alignment horizontal="left" vertical="center"/>
    </xf>
    <xf numFmtId="0" fontId="16" fillId="0" borderId="0" xfId="0" applyNumberFormat="1" applyFont="1" applyBorder="1" applyAlignment="1">
      <alignment horizontal="left" vertical="center"/>
    </xf>
    <xf numFmtId="4" fontId="13" fillId="0" borderId="0" xfId="0" applyNumberFormat="1" applyFont="1" applyBorder="1" applyAlignment="1">
      <alignment horizontal="left" vertical="center"/>
    </xf>
    <xf numFmtId="0" fontId="3" fillId="2" borderId="0" xfId="0" applyNumberFormat="1" applyFont="1" applyFill="1" applyBorder="1" applyAlignment="1">
      <alignment horizontal="left" vertical="center"/>
    </xf>
    <xf numFmtId="4" fontId="3" fillId="0" borderId="0" xfId="0" applyNumberFormat="1" applyFont="1" applyBorder="1" applyAlignment="1">
      <alignment horizontal="left" vertical="center"/>
    </xf>
    <xf numFmtId="0" fontId="3" fillId="0" borderId="0" xfId="0" applyNumberFormat="1" applyFont="1" applyBorder="1" applyAlignment="1">
      <alignment horizontal="left" vertical="center" wrapText="1"/>
    </xf>
    <xf numFmtId="0" fontId="3" fillId="3" borderId="0" xfId="0" applyNumberFormat="1" applyFont="1" applyFill="1" applyBorder="1" applyAlignment="1">
      <alignment horizontal="left" vertical="center"/>
    </xf>
    <xf numFmtId="49" fontId="3" fillId="0" borderId="0" xfId="0" applyNumberFormat="1" applyFont="1" applyBorder="1" applyAlignment="1">
      <alignment horizontal="center" vertical="center"/>
    </xf>
    <xf numFmtId="0" fontId="3" fillId="0" borderId="0" xfId="0" applyNumberFormat="1" applyFont="1" applyBorder="1" applyAlignment="1">
      <alignment horizontal="center" vertical="center" wrapText="1"/>
    </xf>
    <xf numFmtId="0" fontId="4" fillId="0" borderId="0" xfId="0" applyNumberFormat="1" applyFont="1" applyFill="1" applyBorder="1" applyAlignment="1">
      <alignment horizontal="left" vertical="top" wrapText="1"/>
    </xf>
    <xf numFmtId="0" fontId="11" fillId="0" borderId="0" xfId="0" applyFont="1" applyFill="1" applyBorder="1" applyAlignment="1">
      <alignment horizontal="left" vertical="top" wrapText="1"/>
    </xf>
    <xf numFmtId="0" fontId="3" fillId="0" borderId="1"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49" fontId="1" fillId="0" borderId="4" xfId="0" applyNumberFormat="1" applyFont="1" applyBorder="1" applyAlignment="1">
      <alignment horizontal="left" vertical="center"/>
    </xf>
    <xf numFmtId="49" fontId="1" fillId="0" borderId="1" xfId="0" applyNumberFormat="1" applyFont="1" applyBorder="1" applyAlignment="1">
      <alignment horizontal="left" vertical="center"/>
    </xf>
    <xf numFmtId="49" fontId="1" fillId="0" borderId="4" xfId="0" applyNumberFormat="1" applyFont="1" applyFill="1" applyBorder="1" applyAlignment="1">
      <alignment horizontal="left" vertical="center"/>
    </xf>
    <xf numFmtId="0" fontId="1" fillId="0" borderId="1" xfId="0" applyNumberFormat="1" applyFont="1" applyBorder="1" applyAlignment="1">
      <alignment horizontal="left" vertical="center"/>
    </xf>
    <xf numFmtId="49" fontId="7" fillId="0" borderId="1" xfId="1" applyNumberFormat="1" applyBorder="1" applyAlignment="1" applyProtection="1">
      <alignment horizontal="left" vertical="center"/>
    </xf>
    <xf numFmtId="0" fontId="1" fillId="0" borderId="0" xfId="0" applyNumberFormat="1" applyFont="1" applyBorder="1" applyAlignment="1">
      <alignment horizontal="center" vertical="center"/>
    </xf>
    <xf numFmtId="0" fontId="4" fillId="0" borderId="0" xfId="0" applyNumberFormat="1" applyFont="1" applyBorder="1" applyAlignment="1">
      <alignment horizontal="left" vertical="center" wrapText="1"/>
    </xf>
    <xf numFmtId="0" fontId="3" fillId="0" borderId="0" xfId="0" applyNumberFormat="1" applyFont="1" applyBorder="1" applyAlignment="1">
      <alignment horizontal="left" vertical="center" wrapText="1"/>
    </xf>
    <xf numFmtId="0" fontId="1" fillId="0" borderId="4" xfId="0" applyNumberFormat="1" applyFont="1" applyBorder="1" applyAlignment="1">
      <alignment horizontal="left" vertical="center" wrapText="1"/>
    </xf>
    <xf numFmtId="0" fontId="5" fillId="0" borderId="0" xfId="0" applyNumberFormat="1" applyFont="1" applyBorder="1" applyAlignment="1">
      <alignment horizontal="center" vertical="center"/>
    </xf>
    <xf numFmtId="49" fontId="5" fillId="0" borderId="4" xfId="0" applyNumberFormat="1" applyFont="1" applyBorder="1" applyAlignment="1">
      <alignment horizontal="center" vertical="center"/>
    </xf>
    <xf numFmtId="0" fontId="1" fillId="0" borderId="4" xfId="0" applyNumberFormat="1" applyFont="1" applyBorder="1" applyAlignment="1">
      <alignment horizontal="center" vertical="center"/>
    </xf>
    <xf numFmtId="0" fontId="1" fillId="0" borderId="5" xfId="0" applyNumberFormat="1" applyFont="1" applyBorder="1" applyAlignment="1">
      <alignment horizontal="center" vertical="center"/>
    </xf>
    <xf numFmtId="0" fontId="3" fillId="0" borderId="10" xfId="0" applyNumberFormat="1" applyFont="1" applyBorder="1" applyAlignment="1">
      <alignment horizontal="center" vertical="center" wrapText="1"/>
    </xf>
    <xf numFmtId="4" fontId="3" fillId="0" borderId="10"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49" fontId="3" fillId="0" borderId="10" xfId="0" applyNumberFormat="1" applyFont="1" applyBorder="1" applyAlignment="1">
      <alignment horizontal="center" vertical="center"/>
    </xf>
    <xf numFmtId="0" fontId="3" fillId="0" borderId="10" xfId="0" applyNumberFormat="1" applyFont="1" applyBorder="1" applyAlignment="1">
      <alignment horizontal="left" vertical="center" wrapText="1"/>
    </xf>
    <xf numFmtId="10" fontId="3" fillId="0" borderId="10" xfId="0" applyNumberFormat="1" applyFont="1" applyFill="1" applyBorder="1" applyAlignment="1">
      <alignment horizontal="center" vertical="center" wrapText="1"/>
    </xf>
    <xf numFmtId="0" fontId="4"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3" fillId="0" borderId="3" xfId="0" applyNumberFormat="1" applyFont="1" applyBorder="1" applyAlignment="1">
      <alignment horizontal="center" vertical="top" wrapText="1"/>
    </xf>
    <xf numFmtId="0" fontId="3" fillId="0" borderId="1" xfId="0" applyNumberFormat="1" applyFont="1" applyBorder="1" applyAlignment="1">
      <alignment horizontal="center" vertical="top" wrapText="1"/>
    </xf>
    <xf numFmtId="0" fontId="12" fillId="0" borderId="0" xfId="0" applyNumberFormat="1" applyFont="1" applyBorder="1" applyAlignment="1">
      <alignment horizontal="justify" vertical="top" wrapText="1"/>
    </xf>
    <xf numFmtId="0" fontId="3" fillId="0" borderId="2" xfId="0" applyNumberFormat="1" applyFont="1" applyBorder="1" applyAlignment="1">
      <alignment horizontal="center" vertical="top" wrapText="1"/>
    </xf>
    <xf numFmtId="49" fontId="3" fillId="0" borderId="1" xfId="0" applyNumberFormat="1" applyFont="1" applyBorder="1" applyAlignment="1">
      <alignment horizontal="center" vertical="top"/>
    </xf>
    <xf numFmtId="0" fontId="3" fillId="0" borderId="1" xfId="0" applyNumberFormat="1" applyFont="1" applyBorder="1" applyAlignment="1">
      <alignment horizontal="left" vertical="top" wrapText="1" indent="1"/>
    </xf>
    <xf numFmtId="0" fontId="3" fillId="0" borderId="2" xfId="0" applyNumberFormat="1" applyFont="1" applyBorder="1" applyAlignment="1">
      <alignment horizontal="left" vertical="top" wrapText="1" indent="1"/>
    </xf>
    <xf numFmtId="0" fontId="8" fillId="0" borderId="0" xfId="0" applyNumberFormat="1" applyFont="1" applyBorder="1" applyAlignment="1">
      <alignment horizontal="left"/>
    </xf>
    <xf numFmtId="0" fontId="0" fillId="0" borderId="0" xfId="0" applyFont="1" applyAlignment="1">
      <alignment horizontal="left"/>
    </xf>
    <xf numFmtId="0" fontId="0" fillId="0" borderId="0" xfId="0" applyAlignment="1">
      <alignment horizontal="left"/>
    </xf>
    <xf numFmtId="0" fontId="3" fillId="0" borderId="1" xfId="0" applyNumberFormat="1" applyFont="1" applyBorder="1" applyAlignment="1">
      <alignment horizontal="left" vertical="top" wrapText="1"/>
    </xf>
    <xf numFmtId="0" fontId="3" fillId="0" borderId="2" xfId="0" applyNumberFormat="1" applyFont="1" applyBorder="1" applyAlignment="1">
      <alignment horizontal="left" vertical="top" wrapText="1"/>
    </xf>
    <xf numFmtId="0" fontId="3" fillId="0" borderId="1" xfId="0" applyNumberFormat="1" applyFont="1" applyBorder="1" applyAlignment="1">
      <alignment horizontal="left" vertical="top"/>
    </xf>
    <xf numFmtId="0" fontId="3" fillId="0" borderId="2" xfId="0" applyNumberFormat="1" applyFont="1" applyBorder="1" applyAlignment="1">
      <alignment horizontal="left" vertical="top"/>
    </xf>
    <xf numFmtId="4" fontId="3" fillId="0" borderId="3"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4" fontId="3" fillId="0" borderId="2" xfId="0" applyNumberFormat="1" applyFont="1" applyFill="1" applyBorder="1" applyAlignment="1">
      <alignment horizontal="center" vertical="top" wrapText="1"/>
    </xf>
    <xf numFmtId="166" fontId="3" fillId="0" borderId="3" xfId="0" applyNumberFormat="1" applyFont="1" applyFill="1" applyBorder="1" applyAlignment="1">
      <alignment horizontal="center" vertical="top" wrapText="1"/>
    </xf>
    <xf numFmtId="166" fontId="3" fillId="0" borderId="1" xfId="0" applyNumberFormat="1" applyFont="1" applyFill="1" applyBorder="1" applyAlignment="1">
      <alignment horizontal="center" vertical="top" wrapText="1"/>
    </xf>
    <xf numFmtId="0" fontId="1" fillId="0" borderId="0" xfId="0" applyNumberFormat="1" applyFont="1" applyBorder="1" applyAlignment="1">
      <alignment horizontal="center"/>
    </xf>
    <xf numFmtId="0" fontId="3" fillId="0" borderId="5"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8"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4" fontId="3" fillId="2" borderId="10" xfId="0" applyNumberFormat="1" applyFont="1" applyFill="1" applyBorder="1" applyAlignment="1">
      <alignment horizontal="center" vertical="center" wrapText="1"/>
    </xf>
    <xf numFmtId="4" fontId="3" fillId="0" borderId="10" xfId="0" applyNumberFormat="1" applyFont="1" applyBorder="1" applyAlignment="1">
      <alignment horizontal="center" vertical="center" wrapText="1"/>
    </xf>
    <xf numFmtId="165" fontId="3" fillId="0" borderId="10" xfId="0" applyNumberFormat="1"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10" xfId="0"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nap-feo\FEO-2\&#1058;&#1072;&#1088;&#1080;&#1092;&#1099;\2024\&#1088;&#1072;&#1073;&#1086;&#1095;&#1080;&#1081;%20&#1084;&#1072;&#1090;&#1077;&#1088;&#1080;&#1072;&#1083;\&#1056;&#1072;&#1089;&#1095;&#1105;&#1090;_&#1057;&#1053;_&#1085;&#1072;_2024&#10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nap-feo\FEO-2\&#1041;&#1048;&#1047;&#1053;&#1045;&#1057;-&#1055;&#1051;&#1040;&#1053;\2022\&#1054;&#1090;&#1095;&#1077;&#1090;%20&#1087;&#1086;%20&#1041;&#1055;\4%20&#1082;&#1074;\&#1040;&#1056;&#1052;_&#1041;&#1055;_&#1057;&#1073;&#1099;&#1090;_&#1055;&#1040;&#1054;%20&#1056;&#1069;&#1057;&#1050;_&#1054;&#1090;&#1095;&#1077;&#1090;%20&#1079;&#1072;%204&#1082;&#1074;%20(12&#1084;&#1077;&#1089;)%202022&#1075;%20&#1074;%20&#1069;&#1057;&#105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nap-feo\FEO-2\&#1058;&#1072;&#1088;&#1080;&#1092;&#1099;\2024\&#1056;&#1072;&#1089;&#1082;&#1088;&#1099;&#1090;&#1080;&#1077;%20&#1080;&#1085;&#1092;-&#1080;&#1080;\&#1086;&#1090;%20&#1086;&#1090;&#1076;&#1077;&#1083;&#1086;&#1074;\&#1056;&#1050;_&#1063;&#1050;_&#1055;&#1088;&#1077;&#1076;&#1083;&#1086;&#1078;&#1077;&#1085;&#1080;&#1077;_&#1056;&#1069;&#1057;&#1050;_202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nap-feo\feo-2\&#1058;&#1072;&#1088;&#1080;&#1092;&#1099;\2024\&#1056;&#1072;&#1089;&#1082;&#1088;&#1099;&#1090;&#1080;&#1077;%20&#1080;&#1085;&#1092;-&#1080;&#1080;\&#1086;&#1090;%20&#1086;&#1090;&#1076;&#1077;&#1083;&#1086;&#1074;\2-&#1056;&#1050;_&#1063;&#1050;_&#1055;&#1088;&#1077;&#1076;&#1083;&#1086;&#1078;&#1077;&#1085;&#1080;&#1077;_&#1056;&#1069;&#1057;&#1050;_202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Qnap-feo\FEO-2\&#1041;&#1048;&#1047;&#1053;&#1045;&#1057;-&#1055;&#1051;&#1040;&#1053;\2023\&#1054;&#1090;&#1095;&#1077;&#1090;%20&#1041;&#1055;\4&#1082;&#1074;\&#1085;&#1072;%20&#1057;&#1044;\&#1088;&#1077;&#1096;&#1077;&#1085;&#1080;&#1077;%20&#1057;&#1044;%2023-04-2024\&#1055;&#1088;&#1080;&#1083;&#1086;&#1078;&#1077;&#1085;&#1080;&#1077;%2011-&#1054;&#1090;&#1095;&#1077;&#1090;_&#1041;&#1055;_2023_&#1056;&#1069;&#1057;&#1050;_&#1074;%20&#1088;&#1077;&#1076;.&#1044;&#1069;&#1055;_4743_08_04_2024(ver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Qnap-feo\FEO-2\&#1041;&#1048;&#1047;&#1053;&#1045;&#1057;-&#1055;&#1051;&#1040;&#1053;\2022\&#1054;&#1090;&#1095;&#1077;&#1090;%20&#1087;&#1086;%20&#1041;&#1055;\4%20&#1082;&#1074;\&#1085;&#1072;%20&#1057;&#1044;\+&#1054;&#1090;&#1095;&#1077;&#1090;%20&#1041;&#1055;_&#1056;&#1069;&#1057;&#1050;_2022%20(&#1055;&#1083;&#1072;&#1085;%20-%20&#1092;&#1072;&#1082;&#109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Qnap-feo\FEO-2\&#1054;&#1055;&#1045;&#1056;&#1040;&#1062;&#1048;&#1054;&#1053;&#1053;&#1067;&#1049;%20%20&#1041;&#1055;\2022\&#1054;&#1087;&#1077;&#1088;&#1072;&#1094;&#1080;&#1086;&#1085;&#1085;&#1099;&#1081;%20%20&#1041;&#1055;%20202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Qnap-feo\FEO-2\%23%20&#1040;&#1085;&#1072;&#1083;&#1080;&#1079;%20&#1092;&#1080;&#1085;.-%20&#1093;&#1086;&#1079;.%20&#1076;&#1077;&#1103;&#1090;&#1077;&#1083;&#1100;&#1085;&#1086;&#1089;&#1090;&#1080;%20&#1056;&#1069;&#1057;&#1050;\&#1040;&#1061;&#1044;%202022\&#1092;&#1086;&#1088;&#1084;&#1099;\&#1076;&#1077;&#1082;&#1072;&#1073;&#1088;&#1100;\&#1092;&#1086;&#1088;&#1084;&#1072;%202%20&#1076;&#1077;&#1082;&#1072;&#1073;&#1088;&#1100;%202022_&#1088;&#1091;&#1073;_&#1056;&#1069;&#1057;&#105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Qnap-feo\FEO-2\&#1058;&#1072;&#1088;&#1080;&#1092;&#1099;\2025\&#1074;%20&#1069;&#1057;&#1050;\08-04-2024%20(&#1056;&#1072;&#1089;&#1095;&#1105;&#1090;&#1085;&#1099;&#1081;%20&#1084;&#1086;&#1076;&#1091;&#1083;&#1100;)\&#1056;&#1072;&#1089;&#1095;&#1105;&#1090;_&#1057;&#1053;_&#1085;&#1072;_2025&#10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лист"/>
      <sheetName val="корректир 29.08.17"/>
      <sheetName val="КТП"/>
      <sheetName val="ПО 2019"/>
      <sheetName val="ПО 2020"/>
      <sheetName val="ПО 2021"/>
      <sheetName val="НВВмэоз"/>
      <sheetName val="ПО 2022"/>
      <sheetName val="ПО 2023"/>
      <sheetName val="ПО 2024"/>
      <sheetName val="НВВ эталон 2024"/>
      <sheetName val="Вып.дох. ТП"/>
      <sheetName val="Расчёт Ам."/>
      <sheetName val="Налоги"/>
      <sheetName val="ВЫРУЧКА  2023-2024"/>
      <sheetName val="СНнаселение"/>
      <sheetName val="СНпрочие"/>
      <sheetName val="СНпрочие (РЭК)"/>
      <sheetName val="СНпрочие (2пг)"/>
      <sheetName val="СНсетевые_орг"/>
      <sheetName val="Вып i"/>
      <sheetName val="График"/>
      <sheetName val="стр.1_9"/>
    </sheetNames>
    <sheetDataSet>
      <sheetData sheetId="0"/>
      <sheetData sheetId="1"/>
      <sheetData sheetId="2"/>
      <sheetData sheetId="3"/>
      <sheetData sheetId="4"/>
      <sheetData sheetId="5"/>
      <sheetData sheetId="6"/>
      <sheetData sheetId="7"/>
      <sheetData sheetId="8">
        <row r="10">
          <cell r="C10">
            <v>360465173</v>
          </cell>
          <cell r="D10">
            <v>359490929</v>
          </cell>
        </row>
        <row r="11">
          <cell r="C11">
            <v>206514876</v>
          </cell>
          <cell r="D11">
            <v>229500270</v>
          </cell>
        </row>
        <row r="12">
          <cell r="C12">
            <v>37720562.108033776</v>
          </cell>
          <cell r="D12">
            <v>42215377.266287088</v>
          </cell>
        </row>
        <row r="13">
          <cell r="C13">
            <v>342224999.99999994</v>
          </cell>
          <cell r="D13">
            <v>342543000</v>
          </cell>
          <cell r="E13">
            <v>684768000</v>
          </cell>
        </row>
        <row r="16">
          <cell r="C16">
            <v>184392688.89196622</v>
          </cell>
          <cell r="D16">
            <v>163871023.73371276</v>
          </cell>
          <cell r="E16">
            <v>348263712.62567902</v>
          </cell>
        </row>
        <row r="17">
          <cell r="E17">
            <v>2268938900</v>
          </cell>
        </row>
      </sheetData>
      <sheetData sheetId="9">
        <row r="10">
          <cell r="C10">
            <v>380726736.00000006</v>
          </cell>
          <cell r="D10">
            <v>373094231</v>
          </cell>
        </row>
        <row r="11">
          <cell r="C11">
            <v>225803286.00000003</v>
          </cell>
          <cell r="D11">
            <v>241972589</v>
          </cell>
        </row>
        <row r="12">
          <cell r="C12">
            <v>39781786</v>
          </cell>
          <cell r="D12">
            <v>43874706.000000007</v>
          </cell>
        </row>
        <row r="13">
          <cell r="C13">
            <v>364636215</v>
          </cell>
          <cell r="D13">
            <v>360580902</v>
          </cell>
          <cell r="E13">
            <v>725217117</v>
          </cell>
        </row>
        <row r="16">
          <cell r="C16">
            <v>170979991</v>
          </cell>
          <cell r="D16">
            <v>171930058.00000003</v>
          </cell>
          <cell r="E16">
            <v>342910049</v>
          </cell>
        </row>
        <row r="17">
          <cell r="E17">
            <v>2373380500</v>
          </cell>
        </row>
        <row r="40">
          <cell r="U40"/>
        </row>
      </sheetData>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1 Общ свед"/>
      <sheetName val="2 Оцен пок"/>
      <sheetName val="2б Расчет дивидендов"/>
      <sheetName val="3 Выручка"/>
      <sheetName val="Закупка_ЭлЭн"/>
      <sheetName val="6 Смета затрат"/>
      <sheetName val="7 Ремонты"/>
      <sheetName val="8 Инвестиции-свод"/>
      <sheetName val="8 Инвестиции-программа"/>
      <sheetName val="10 Оплата труда"/>
      <sheetName val="11 Прочие"/>
      <sheetName val="12 Прибыль"/>
      <sheetName val="13 Прог.баланс"/>
      <sheetName val="14а ДПН план"/>
      <sheetName val="14б ДПН отчет"/>
      <sheetName val="15 Программа оптимизации"/>
      <sheetName val="Динамика_ДЗ"/>
      <sheetName val="Реестр_ДЗ_КЗ"/>
      <sheetName val="Внутрен.обороты"/>
      <sheetName val="Справочник Вн.оборотов"/>
      <sheetName val="Аналитические_Справочники"/>
      <sheetName val="Оганизации_Группы"/>
      <sheetName val="Protocol"/>
      <sheetName val="Print"/>
    </sheetNames>
    <sheetDataSet>
      <sheetData sheetId="0"/>
      <sheetData sheetId="1"/>
      <sheetData sheetId="2"/>
      <sheetData sheetId="3"/>
      <sheetData sheetId="4">
        <row r="10">
          <cell r="T10">
            <v>2425.8654059999999</v>
          </cell>
        </row>
        <row r="13">
          <cell r="T13">
            <v>702.67643399999997</v>
          </cell>
          <cell r="W13">
            <v>351.98203100000001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р.1_9"/>
      <sheetName val="стр.10_12"/>
    </sheetNames>
    <sheetDataSet>
      <sheetData sheetId="0">
        <row r="70">
          <cell r="AZ70">
            <v>2425865.406</v>
          </cell>
          <cell r="BT70">
            <v>2268938.9</v>
          </cell>
          <cell r="CK70">
            <v>2373380.5000000005</v>
          </cell>
        </row>
        <row r="72">
          <cell r="AZ72">
            <v>702676.43400000001</v>
          </cell>
          <cell r="BT72">
            <v>684768</v>
          </cell>
          <cell r="CK72">
            <v>725217.11700000009</v>
          </cell>
        </row>
        <row r="74">
          <cell r="AZ74">
            <v>351982.03099999996</v>
          </cell>
          <cell r="BT74">
            <v>342224.99999999994</v>
          </cell>
          <cell r="CK74">
            <v>364636.21500000003</v>
          </cell>
        </row>
        <row r="75">
          <cell r="AZ75">
            <v>350694.40300000005</v>
          </cell>
          <cell r="BT75">
            <v>342543</v>
          </cell>
          <cell r="CK75">
            <v>360580.902</v>
          </cell>
        </row>
        <row r="80">
          <cell r="AZ80">
            <v>258120.16800000001</v>
          </cell>
          <cell r="BT80">
            <v>252427.658</v>
          </cell>
          <cell r="CK80">
            <v>271285.77899999998</v>
          </cell>
        </row>
        <row r="82">
          <cell r="AZ82">
            <v>130218.621</v>
          </cell>
          <cell r="BT82">
            <v>118836.90999999999</v>
          </cell>
          <cell r="CK82">
            <v>137320.641</v>
          </cell>
        </row>
        <row r="83">
          <cell r="AZ83">
            <v>127901.54700000001</v>
          </cell>
          <cell r="BT83">
            <v>133590.74799999999</v>
          </cell>
          <cell r="CK83">
            <v>133965.13800000001</v>
          </cell>
        </row>
        <row r="87">
          <cell r="AZ87">
            <v>12149.143</v>
          </cell>
          <cell r="BT87">
            <v>11999.597</v>
          </cell>
          <cell r="CK87">
            <v>12538.867</v>
          </cell>
        </row>
        <row r="89">
          <cell r="AZ89">
            <v>6179.3220000000001</v>
          </cell>
          <cell r="BT89">
            <v>5975.6210000000001</v>
          </cell>
          <cell r="CK89">
            <v>6377.5439999999999</v>
          </cell>
        </row>
        <row r="90">
          <cell r="AZ90">
            <v>5969.8209999999999</v>
          </cell>
          <cell r="BT90">
            <v>6023.9759999999997</v>
          </cell>
          <cell r="CK90">
            <v>6161.3230000000003</v>
          </cell>
        </row>
        <row r="108">
          <cell r="AZ108">
            <v>432407.12300000002</v>
          </cell>
          <cell r="BT108">
            <v>420340.745</v>
          </cell>
          <cell r="CK108">
            <v>441392.47100000002</v>
          </cell>
        </row>
        <row r="110">
          <cell r="AZ110">
            <v>215584.08799999999</v>
          </cell>
          <cell r="BT110">
            <v>217412.46899999995</v>
          </cell>
          <cell r="CK110">
            <v>220938.03000000003</v>
          </cell>
        </row>
        <row r="111">
          <cell r="AZ111">
            <v>216823.035</v>
          </cell>
          <cell r="BT111">
            <v>202928.27600000001</v>
          </cell>
          <cell r="CK111">
            <v>220454.44099999999</v>
          </cell>
        </row>
        <row r="115">
          <cell r="AZ115">
            <v>0</v>
          </cell>
          <cell r="BT115">
            <v>0</v>
          </cell>
          <cell r="CK115">
            <v>0</v>
          </cell>
        </row>
        <row r="122">
          <cell r="AZ122">
            <v>1381517.061</v>
          </cell>
          <cell r="BT122">
            <v>1235907.1869999999</v>
          </cell>
          <cell r="CK122">
            <v>1305253.3340000003</v>
          </cell>
        </row>
        <row r="123">
          <cell r="AZ123">
            <v>755569.701</v>
          </cell>
          <cell r="BT123">
            <v>719956.10100000002</v>
          </cell>
          <cell r="CK123">
            <v>753820.96700000006</v>
          </cell>
        </row>
        <row r="126">
          <cell r="AZ126">
            <v>532145.77099999995</v>
          </cell>
          <cell r="BT126">
            <v>436015.14599999995</v>
          </cell>
          <cell r="CK126">
            <v>467775.875</v>
          </cell>
        </row>
        <row r="129">
          <cell r="AZ129">
            <v>93801.588999999993</v>
          </cell>
          <cell r="BT129">
            <v>79935.94</v>
          </cell>
          <cell r="CK129">
            <v>83656.491999999998</v>
          </cell>
        </row>
        <row r="132">
          <cell r="AZ132">
            <v>341671.91099999996</v>
          </cell>
          <cell r="BT132">
            <v>348263.71299999999</v>
          </cell>
          <cell r="CK132">
            <v>342910.049</v>
          </cell>
        </row>
        <row r="135">
          <cell r="AZ135">
            <v>457861</v>
          </cell>
          <cell r="BT135">
            <v>450965</v>
          </cell>
          <cell r="CK135">
            <v>457856</v>
          </cell>
        </row>
        <row r="137">
          <cell r="AZ137">
            <v>447063</v>
          </cell>
          <cell r="BT137">
            <v>440439</v>
          </cell>
          <cell r="CK137">
            <v>447063</v>
          </cell>
        </row>
        <row r="138">
          <cell r="AZ138">
            <v>10773</v>
          </cell>
          <cell r="BT138">
            <v>10502</v>
          </cell>
          <cell r="CK138">
            <v>10773</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р.1_9"/>
      <sheetName val="стр.10_12"/>
    </sheetNames>
    <sheetDataSet>
      <sheetData sheetId="0">
        <row r="115">
          <cell r="AZ115">
            <v>26452.590000000004</v>
          </cell>
          <cell r="BA115"/>
          <cell r="BB115"/>
          <cell r="BC115"/>
          <cell r="BD115"/>
          <cell r="BE115"/>
          <cell r="BF115"/>
          <cell r="BG115"/>
          <cell r="BH115"/>
          <cell r="BI115"/>
          <cell r="BJ115"/>
          <cell r="BK115"/>
          <cell r="BL115"/>
          <cell r="BM115"/>
          <cell r="BN115"/>
          <cell r="BO115"/>
          <cell r="BP115"/>
          <cell r="BQ115"/>
          <cell r="BR115"/>
          <cell r="BS115"/>
          <cell r="BT115">
            <v>25705.054</v>
          </cell>
          <cell r="BU115"/>
          <cell r="BV115"/>
          <cell r="BW115"/>
          <cell r="BX115"/>
          <cell r="BY115"/>
          <cell r="BZ115"/>
          <cell r="CA115"/>
          <cell r="CB115"/>
          <cell r="CC115"/>
          <cell r="CD115"/>
          <cell r="CE115"/>
          <cell r="CF115"/>
          <cell r="CG115"/>
          <cell r="CH115"/>
          <cell r="CI115"/>
          <cell r="CJ115"/>
          <cell r="CK115">
            <v>27301.145</v>
          </cell>
          <cell r="CL115"/>
          <cell r="CM115"/>
          <cell r="CN115"/>
          <cell r="CO115"/>
          <cell r="CP115"/>
          <cell r="CQ115"/>
          <cell r="CR115"/>
          <cell r="CS115"/>
          <cell r="CT115"/>
          <cell r="CU115"/>
          <cell r="CV115"/>
          <cell r="CW115"/>
          <cell r="CX115"/>
          <cell r="CY115"/>
          <cell r="CZ115"/>
          <cell r="DA115"/>
        </row>
        <row r="116">
          <cell r="AZ116">
            <v>26452.590000000004</v>
          </cell>
          <cell r="BA116"/>
          <cell r="BB116"/>
          <cell r="BC116"/>
          <cell r="BD116"/>
          <cell r="BE116"/>
          <cell r="BF116"/>
          <cell r="BG116"/>
          <cell r="BH116"/>
          <cell r="BI116"/>
          <cell r="BJ116"/>
          <cell r="BK116"/>
          <cell r="BL116"/>
          <cell r="BM116"/>
          <cell r="BN116"/>
          <cell r="BO116"/>
          <cell r="BP116"/>
          <cell r="BQ116"/>
          <cell r="BR116"/>
          <cell r="BS116"/>
          <cell r="BT116">
            <v>25705.054</v>
          </cell>
          <cell r="BU116"/>
          <cell r="BV116"/>
          <cell r="BW116"/>
          <cell r="BX116"/>
          <cell r="BY116"/>
          <cell r="BZ116"/>
          <cell r="CA116"/>
          <cell r="CB116"/>
          <cell r="CC116"/>
          <cell r="CD116"/>
          <cell r="CE116"/>
          <cell r="CF116"/>
          <cell r="CG116"/>
          <cell r="CH116"/>
          <cell r="CI116"/>
          <cell r="CJ116"/>
          <cell r="CK116">
            <v>27301.145</v>
          </cell>
          <cell r="CL116"/>
          <cell r="CM116"/>
          <cell r="CN116"/>
          <cell r="CO116"/>
          <cell r="CP116"/>
          <cell r="CQ116"/>
          <cell r="CR116"/>
          <cell r="CS116"/>
          <cell r="CT116"/>
          <cell r="CU116"/>
          <cell r="CV116"/>
          <cell r="CW116"/>
          <cell r="CX116"/>
          <cell r="CY116"/>
          <cell r="CZ116"/>
          <cell r="DA116"/>
        </row>
        <row r="117">
          <cell r="AZ117">
            <v>13069.652</v>
          </cell>
          <cell r="BA117"/>
          <cell r="BB117"/>
          <cell r="BC117"/>
          <cell r="BD117"/>
          <cell r="BE117"/>
          <cell r="BF117"/>
          <cell r="BG117"/>
          <cell r="BH117"/>
          <cell r="BI117"/>
          <cell r="BJ117"/>
          <cell r="BK117"/>
          <cell r="BL117"/>
          <cell r="BM117"/>
          <cell r="BN117"/>
          <cell r="BO117"/>
          <cell r="BP117"/>
          <cell r="BQ117"/>
          <cell r="BR117"/>
          <cell r="BS117"/>
          <cell r="BT117">
            <v>12443.881000000001</v>
          </cell>
          <cell r="BU117"/>
          <cell r="BV117"/>
          <cell r="BW117"/>
          <cell r="BX117"/>
          <cell r="BY117"/>
          <cell r="BZ117"/>
          <cell r="CA117"/>
          <cell r="CB117"/>
          <cell r="CC117"/>
          <cell r="CD117"/>
          <cell r="CE117"/>
          <cell r="CF117"/>
          <cell r="CG117"/>
          <cell r="CH117"/>
          <cell r="CI117"/>
          <cell r="CJ117"/>
          <cell r="CK117">
            <v>13488.905000000001</v>
          </cell>
          <cell r="CL117"/>
          <cell r="CM117"/>
          <cell r="CN117"/>
          <cell r="CO117"/>
          <cell r="CP117"/>
          <cell r="CQ117"/>
          <cell r="CR117"/>
          <cell r="CS117"/>
          <cell r="CT117"/>
          <cell r="CU117"/>
          <cell r="CV117"/>
          <cell r="CW117"/>
          <cell r="CX117"/>
          <cell r="CY117"/>
          <cell r="CZ117"/>
          <cell r="DA117"/>
        </row>
        <row r="118">
          <cell r="AZ118">
            <v>13382.938000000002</v>
          </cell>
          <cell r="BA118"/>
          <cell r="BB118"/>
          <cell r="BC118"/>
          <cell r="BD118"/>
          <cell r="BE118"/>
          <cell r="BF118"/>
          <cell r="BG118"/>
          <cell r="BH118"/>
          <cell r="BI118"/>
          <cell r="BJ118"/>
          <cell r="BK118"/>
          <cell r="BL118"/>
          <cell r="BM118"/>
          <cell r="BN118"/>
          <cell r="BO118"/>
          <cell r="BP118"/>
          <cell r="BQ118"/>
          <cell r="BR118"/>
          <cell r="BS118"/>
          <cell r="BT118">
            <v>13261.172999999999</v>
          </cell>
          <cell r="BU118"/>
          <cell r="BV118"/>
          <cell r="BW118"/>
          <cell r="BX118"/>
          <cell r="BY118"/>
          <cell r="BZ118"/>
          <cell r="CA118"/>
          <cell r="CB118"/>
          <cell r="CC118"/>
          <cell r="CD118"/>
          <cell r="CE118"/>
          <cell r="CF118"/>
          <cell r="CG118"/>
          <cell r="CH118"/>
          <cell r="CI118"/>
          <cell r="CJ118"/>
          <cell r="CK118">
            <v>13812.24</v>
          </cell>
          <cell r="CL118"/>
          <cell r="CM118"/>
          <cell r="CN118"/>
          <cell r="CO118"/>
          <cell r="CP118"/>
          <cell r="CQ118"/>
          <cell r="CR118"/>
          <cell r="CS118"/>
          <cell r="CT118"/>
          <cell r="CU118"/>
          <cell r="CV118"/>
          <cell r="CW118"/>
          <cell r="CX118"/>
          <cell r="CY118"/>
          <cell r="CZ118"/>
          <cell r="DA118"/>
        </row>
        <row r="123">
          <cell r="AZ123">
            <v>755569.701</v>
          </cell>
          <cell r="BA123"/>
          <cell r="BB123"/>
          <cell r="BC123"/>
          <cell r="BD123"/>
          <cell r="BE123"/>
          <cell r="BF123"/>
          <cell r="BG123"/>
          <cell r="BH123"/>
          <cell r="BI123"/>
          <cell r="BJ123"/>
          <cell r="BK123"/>
          <cell r="BL123"/>
          <cell r="BM123"/>
          <cell r="BN123"/>
          <cell r="BO123"/>
          <cell r="BP123"/>
          <cell r="BQ123"/>
          <cell r="BR123"/>
          <cell r="BS123"/>
          <cell r="BT123">
            <v>719956.10100000002</v>
          </cell>
          <cell r="BU123"/>
          <cell r="BV123"/>
          <cell r="BW123"/>
          <cell r="BX123"/>
          <cell r="BY123"/>
          <cell r="BZ123"/>
          <cell r="CA123"/>
          <cell r="CB123"/>
          <cell r="CC123"/>
          <cell r="CD123"/>
          <cell r="CE123"/>
          <cell r="CF123"/>
          <cell r="CG123"/>
          <cell r="CH123"/>
          <cell r="CI123"/>
          <cell r="CJ123"/>
          <cell r="CK123">
            <v>753820.96700000006</v>
          </cell>
          <cell r="CL123"/>
          <cell r="CM123"/>
          <cell r="CN123"/>
          <cell r="CO123"/>
          <cell r="CP123"/>
          <cell r="CQ123"/>
          <cell r="CR123"/>
          <cell r="CS123"/>
          <cell r="CT123"/>
          <cell r="CU123"/>
          <cell r="CV123"/>
          <cell r="CW123"/>
          <cell r="CX123"/>
          <cell r="CY123"/>
          <cell r="CZ123"/>
          <cell r="DA123"/>
        </row>
        <row r="124">
          <cell r="AZ124">
            <v>383139.25400000002</v>
          </cell>
          <cell r="BA124"/>
          <cell r="BB124"/>
          <cell r="BC124"/>
          <cell r="BD124"/>
          <cell r="BE124"/>
          <cell r="BF124"/>
          <cell r="BG124"/>
          <cell r="BH124"/>
          <cell r="BI124"/>
          <cell r="BJ124"/>
          <cell r="BK124"/>
          <cell r="BL124"/>
          <cell r="BM124"/>
          <cell r="BN124"/>
          <cell r="BO124"/>
          <cell r="BP124"/>
          <cell r="BQ124"/>
          <cell r="BR124"/>
          <cell r="BS124"/>
          <cell r="BT124">
            <v>360465.17200000008</v>
          </cell>
          <cell r="BU124"/>
          <cell r="BV124"/>
          <cell r="BW124"/>
          <cell r="BX124"/>
          <cell r="BY124"/>
          <cell r="BZ124"/>
          <cell r="CA124"/>
          <cell r="CB124"/>
          <cell r="CC124"/>
          <cell r="CD124"/>
          <cell r="CE124"/>
          <cell r="CF124"/>
          <cell r="CG124"/>
          <cell r="CH124"/>
          <cell r="CI124"/>
          <cell r="CJ124"/>
          <cell r="CK124">
            <v>380726.73600000003</v>
          </cell>
          <cell r="CL124"/>
          <cell r="CM124"/>
          <cell r="CN124"/>
          <cell r="CO124"/>
          <cell r="CP124"/>
          <cell r="CQ124"/>
          <cell r="CR124"/>
          <cell r="CS124"/>
          <cell r="CT124"/>
          <cell r="CU124"/>
          <cell r="CV124"/>
          <cell r="CW124"/>
          <cell r="CX124"/>
          <cell r="CY124"/>
          <cell r="CZ124"/>
          <cell r="DA124"/>
        </row>
        <row r="125">
          <cell r="AZ125">
            <v>372430.44699999999</v>
          </cell>
          <cell r="BA125"/>
          <cell r="BB125"/>
          <cell r="BC125"/>
          <cell r="BD125"/>
          <cell r="BE125"/>
          <cell r="BF125"/>
          <cell r="BG125"/>
          <cell r="BH125"/>
          <cell r="BI125"/>
          <cell r="BJ125"/>
          <cell r="BK125"/>
          <cell r="BL125"/>
          <cell r="BM125"/>
          <cell r="BN125"/>
          <cell r="BO125"/>
          <cell r="BP125"/>
          <cell r="BQ125"/>
          <cell r="BR125"/>
          <cell r="BS125"/>
          <cell r="BT125">
            <v>359490.92899999995</v>
          </cell>
          <cell r="BU125"/>
          <cell r="BV125"/>
          <cell r="BW125"/>
          <cell r="BX125"/>
          <cell r="BY125"/>
          <cell r="BZ125"/>
          <cell r="CA125"/>
          <cell r="CB125"/>
          <cell r="CC125"/>
          <cell r="CD125"/>
          <cell r="CE125"/>
          <cell r="CF125"/>
          <cell r="CG125"/>
          <cell r="CH125"/>
          <cell r="CI125"/>
          <cell r="CJ125"/>
          <cell r="CK125">
            <v>373094.23100000003</v>
          </cell>
          <cell r="CL125"/>
          <cell r="CM125"/>
          <cell r="CN125"/>
          <cell r="CO125"/>
          <cell r="CP125"/>
          <cell r="CQ125"/>
          <cell r="CR125"/>
          <cell r="CS125"/>
          <cell r="CT125"/>
          <cell r="CU125"/>
          <cell r="CV125"/>
          <cell r="CW125"/>
          <cell r="CX125"/>
          <cell r="CY125"/>
          <cell r="CZ125"/>
          <cell r="DA125"/>
        </row>
        <row r="126">
          <cell r="AZ126">
            <v>532145.77099999995</v>
          </cell>
          <cell r="BA126"/>
          <cell r="BB126"/>
          <cell r="BC126"/>
          <cell r="BD126"/>
          <cell r="BE126"/>
          <cell r="BF126"/>
          <cell r="BG126"/>
          <cell r="BH126"/>
          <cell r="BI126"/>
          <cell r="BJ126"/>
          <cell r="BK126"/>
          <cell r="BL126"/>
          <cell r="BM126"/>
          <cell r="BN126"/>
          <cell r="BO126"/>
          <cell r="BP126"/>
          <cell r="BQ126"/>
          <cell r="BR126"/>
          <cell r="BS126"/>
          <cell r="BT126">
            <v>436015.14599999995</v>
          </cell>
          <cell r="BU126"/>
          <cell r="BV126"/>
          <cell r="BW126"/>
          <cell r="BX126"/>
          <cell r="BY126"/>
          <cell r="BZ126"/>
          <cell r="CA126"/>
          <cell r="CB126"/>
          <cell r="CC126"/>
          <cell r="CD126"/>
          <cell r="CE126"/>
          <cell r="CF126"/>
          <cell r="CG126"/>
          <cell r="CH126"/>
          <cell r="CI126"/>
          <cell r="CJ126"/>
          <cell r="CK126">
            <v>467775.875</v>
          </cell>
          <cell r="CL126"/>
          <cell r="CM126"/>
          <cell r="CN126"/>
          <cell r="CO126"/>
          <cell r="CP126"/>
          <cell r="CQ126"/>
          <cell r="CR126"/>
          <cell r="CS126"/>
          <cell r="CT126"/>
          <cell r="CU126"/>
          <cell r="CV126"/>
          <cell r="CW126"/>
          <cell r="CX126"/>
          <cell r="CY126"/>
          <cell r="CZ126"/>
          <cell r="DA126"/>
        </row>
        <row r="127">
          <cell r="AZ127">
            <v>285840.26699999999</v>
          </cell>
          <cell r="BA127"/>
          <cell r="BB127"/>
          <cell r="BC127"/>
          <cell r="BD127"/>
          <cell r="BE127"/>
          <cell r="BF127"/>
          <cell r="BG127"/>
          <cell r="BH127"/>
          <cell r="BI127"/>
          <cell r="BJ127"/>
          <cell r="BK127"/>
          <cell r="BL127"/>
          <cell r="BM127"/>
          <cell r="BN127"/>
          <cell r="BO127"/>
          <cell r="BP127"/>
          <cell r="BQ127"/>
          <cell r="BR127"/>
          <cell r="BS127"/>
          <cell r="BT127">
            <v>206514.87599999999</v>
          </cell>
          <cell r="BU127"/>
          <cell r="BV127"/>
          <cell r="BW127"/>
          <cell r="BX127"/>
          <cell r="BY127"/>
          <cell r="BZ127"/>
          <cell r="CA127"/>
          <cell r="CB127"/>
          <cell r="CC127"/>
          <cell r="CD127"/>
          <cell r="CE127"/>
          <cell r="CF127"/>
          <cell r="CG127"/>
          <cell r="CH127"/>
          <cell r="CI127"/>
          <cell r="CJ127"/>
          <cell r="CK127">
            <v>225803.28600000002</v>
          </cell>
          <cell r="CL127"/>
          <cell r="CM127"/>
          <cell r="CN127"/>
          <cell r="CO127"/>
          <cell r="CP127"/>
          <cell r="CQ127"/>
          <cell r="CR127"/>
          <cell r="CS127"/>
          <cell r="CT127"/>
          <cell r="CU127"/>
          <cell r="CV127"/>
          <cell r="CW127"/>
          <cell r="CX127"/>
          <cell r="CY127"/>
          <cell r="CZ127"/>
          <cell r="DA127"/>
        </row>
        <row r="128">
          <cell r="AZ128">
            <v>246305.50400000002</v>
          </cell>
          <cell r="BA128"/>
          <cell r="BB128"/>
          <cell r="BC128"/>
          <cell r="BD128"/>
          <cell r="BE128"/>
          <cell r="BF128"/>
          <cell r="BG128"/>
          <cell r="BH128"/>
          <cell r="BI128"/>
          <cell r="BJ128"/>
          <cell r="BK128"/>
          <cell r="BL128"/>
          <cell r="BM128"/>
          <cell r="BN128"/>
          <cell r="BO128"/>
          <cell r="BP128"/>
          <cell r="BQ128"/>
          <cell r="BR128"/>
          <cell r="BS128"/>
          <cell r="BT128">
            <v>229500.27</v>
          </cell>
          <cell r="BU128"/>
          <cell r="BV128"/>
          <cell r="BW128"/>
          <cell r="BX128"/>
          <cell r="BY128"/>
          <cell r="BZ128"/>
          <cell r="CA128"/>
          <cell r="CB128"/>
          <cell r="CC128"/>
          <cell r="CD128"/>
          <cell r="CE128"/>
          <cell r="CF128"/>
          <cell r="CG128"/>
          <cell r="CH128"/>
          <cell r="CI128"/>
          <cell r="CJ128"/>
          <cell r="CK128">
            <v>241972.58900000001</v>
          </cell>
          <cell r="CL128"/>
          <cell r="CM128"/>
          <cell r="CN128"/>
          <cell r="CO128"/>
          <cell r="CP128"/>
          <cell r="CQ128"/>
          <cell r="CR128"/>
          <cell r="CS128"/>
          <cell r="CT128"/>
          <cell r="CU128"/>
          <cell r="CV128"/>
          <cell r="CW128"/>
          <cell r="CX128"/>
          <cell r="CY128"/>
          <cell r="CZ128"/>
          <cell r="DA128"/>
        </row>
        <row r="129">
          <cell r="AZ129">
            <v>93801.588999999993</v>
          </cell>
          <cell r="BA129"/>
          <cell r="BB129"/>
          <cell r="BC129"/>
          <cell r="BD129"/>
          <cell r="BE129"/>
          <cell r="BF129"/>
          <cell r="BG129"/>
          <cell r="BH129"/>
          <cell r="BI129"/>
          <cell r="BJ129"/>
          <cell r="BK129"/>
          <cell r="BL129"/>
          <cell r="BM129"/>
          <cell r="BN129"/>
          <cell r="BO129"/>
          <cell r="BP129"/>
          <cell r="BQ129"/>
          <cell r="BR129"/>
          <cell r="BS129"/>
          <cell r="BT129">
            <v>79935.94</v>
          </cell>
          <cell r="BU129"/>
          <cell r="BV129"/>
          <cell r="BW129"/>
          <cell r="BX129"/>
          <cell r="BY129"/>
          <cell r="BZ129"/>
          <cell r="CA129"/>
          <cell r="CB129"/>
          <cell r="CC129"/>
          <cell r="CD129"/>
          <cell r="CE129"/>
          <cell r="CF129"/>
          <cell r="CG129"/>
          <cell r="CH129"/>
          <cell r="CI129"/>
          <cell r="CJ129"/>
          <cell r="CK129">
            <v>83656.491999999998</v>
          </cell>
          <cell r="CL129"/>
          <cell r="CM129"/>
          <cell r="CN129"/>
          <cell r="CO129"/>
          <cell r="CP129"/>
          <cell r="CQ129"/>
          <cell r="CR129"/>
          <cell r="CS129"/>
          <cell r="CT129"/>
          <cell r="CU129"/>
          <cell r="CV129"/>
          <cell r="CW129"/>
          <cell r="CX129"/>
          <cell r="CY129"/>
          <cell r="CZ129"/>
          <cell r="DA129"/>
        </row>
        <row r="130">
          <cell r="AZ130">
            <v>50881.710999999996</v>
          </cell>
          <cell r="BA130"/>
          <cell r="BB130"/>
          <cell r="BC130"/>
          <cell r="BD130"/>
          <cell r="BE130"/>
          <cell r="BF130"/>
          <cell r="BG130"/>
          <cell r="BH130"/>
          <cell r="BI130"/>
          <cell r="BJ130"/>
          <cell r="BK130"/>
          <cell r="BL130"/>
          <cell r="BM130"/>
          <cell r="BN130"/>
          <cell r="BO130"/>
          <cell r="BP130"/>
          <cell r="BQ130"/>
          <cell r="BR130"/>
          <cell r="BS130"/>
          <cell r="BT130">
            <v>37720.563000000002</v>
          </cell>
          <cell r="BU130"/>
          <cell r="BV130"/>
          <cell r="BW130"/>
          <cell r="BX130"/>
          <cell r="BY130"/>
          <cell r="BZ130"/>
          <cell r="CA130"/>
          <cell r="CB130"/>
          <cell r="CC130"/>
          <cell r="CD130"/>
          <cell r="CE130"/>
          <cell r="CF130"/>
          <cell r="CG130"/>
          <cell r="CH130"/>
          <cell r="CI130"/>
          <cell r="CJ130"/>
          <cell r="CK130">
            <v>39781.786</v>
          </cell>
          <cell r="CL130"/>
          <cell r="CM130"/>
          <cell r="CN130"/>
          <cell r="CO130"/>
          <cell r="CP130"/>
          <cell r="CQ130"/>
          <cell r="CR130"/>
          <cell r="CS130"/>
          <cell r="CT130"/>
          <cell r="CU130"/>
          <cell r="CV130"/>
          <cell r="CW130"/>
          <cell r="CX130"/>
          <cell r="CY130"/>
          <cell r="CZ130"/>
          <cell r="DA130"/>
        </row>
        <row r="131">
          <cell r="AZ131">
            <v>42919.877999999997</v>
          </cell>
          <cell r="BA131"/>
          <cell r="BB131"/>
          <cell r="BC131"/>
          <cell r="BD131"/>
          <cell r="BE131"/>
          <cell r="BF131"/>
          <cell r="BG131"/>
          <cell r="BH131"/>
          <cell r="BI131"/>
          <cell r="BJ131"/>
          <cell r="BK131"/>
          <cell r="BL131"/>
          <cell r="BM131"/>
          <cell r="BN131"/>
          <cell r="BO131"/>
          <cell r="BP131"/>
          <cell r="BQ131"/>
          <cell r="BR131"/>
          <cell r="BS131"/>
          <cell r="BT131">
            <v>42215.376999999993</v>
          </cell>
          <cell r="BU131"/>
          <cell r="BV131"/>
          <cell r="BW131"/>
          <cell r="BX131"/>
          <cell r="BY131"/>
          <cell r="BZ131"/>
          <cell r="CA131"/>
          <cell r="CB131"/>
          <cell r="CC131"/>
          <cell r="CD131"/>
          <cell r="CE131"/>
          <cell r="CF131"/>
          <cell r="CG131"/>
          <cell r="CH131"/>
          <cell r="CI131"/>
          <cell r="CJ131"/>
          <cell r="CK131">
            <v>43874.706000000006</v>
          </cell>
          <cell r="CL131"/>
          <cell r="CM131"/>
          <cell r="CN131"/>
          <cell r="CO131"/>
          <cell r="CP131"/>
          <cell r="CQ131"/>
          <cell r="CR131"/>
          <cell r="CS131"/>
          <cell r="CT131"/>
          <cell r="CU131"/>
          <cell r="CV131"/>
          <cell r="CW131"/>
          <cell r="CX131"/>
          <cell r="CY131"/>
          <cell r="CZ131"/>
          <cell r="DA131"/>
        </row>
        <row r="132">
          <cell r="AZ132">
            <v>341671.91099999996</v>
          </cell>
          <cell r="BA132"/>
          <cell r="BB132"/>
          <cell r="BC132"/>
          <cell r="BD132"/>
          <cell r="BE132"/>
          <cell r="BF132"/>
          <cell r="BG132"/>
          <cell r="BH132"/>
          <cell r="BI132"/>
          <cell r="BJ132"/>
          <cell r="BK132"/>
          <cell r="BL132"/>
          <cell r="BM132"/>
          <cell r="BN132"/>
          <cell r="BO132"/>
          <cell r="BP132"/>
          <cell r="BQ132"/>
          <cell r="BR132"/>
          <cell r="BS132"/>
          <cell r="BT132">
            <v>348263.71299999999</v>
          </cell>
          <cell r="BU132"/>
          <cell r="BV132"/>
          <cell r="BW132"/>
          <cell r="BX132"/>
          <cell r="BY132"/>
          <cell r="BZ132"/>
          <cell r="CA132"/>
          <cell r="CB132"/>
          <cell r="CC132"/>
          <cell r="CD132"/>
          <cell r="CE132"/>
          <cell r="CF132"/>
          <cell r="CG132"/>
          <cell r="CH132"/>
          <cell r="CI132"/>
          <cell r="CJ132"/>
          <cell r="CK132">
            <v>342910.049</v>
          </cell>
          <cell r="CL132"/>
          <cell r="CM132"/>
          <cell r="CN132"/>
          <cell r="CO132"/>
          <cell r="CP132"/>
          <cell r="CQ132"/>
          <cell r="CR132"/>
          <cell r="CS132"/>
          <cell r="CT132"/>
          <cell r="CU132"/>
          <cell r="CV132"/>
          <cell r="CW132"/>
          <cell r="CX132"/>
          <cell r="CY132"/>
          <cell r="CZ132"/>
          <cell r="DA132"/>
        </row>
        <row r="133">
          <cell r="AZ133">
            <v>170781.03099999999</v>
          </cell>
          <cell r="BA133"/>
          <cell r="BB133"/>
          <cell r="BC133"/>
          <cell r="BD133"/>
          <cell r="BE133"/>
          <cell r="BF133"/>
          <cell r="BG133"/>
          <cell r="BH133"/>
          <cell r="BI133"/>
          <cell r="BJ133"/>
          <cell r="BK133"/>
          <cell r="BL133"/>
          <cell r="BM133"/>
          <cell r="BN133"/>
          <cell r="BO133"/>
          <cell r="BP133"/>
          <cell r="BQ133"/>
          <cell r="BR133"/>
          <cell r="BS133"/>
          <cell r="BT133">
            <v>184392.68899999998</v>
          </cell>
          <cell r="BU133"/>
          <cell r="BV133"/>
          <cell r="BW133"/>
          <cell r="BX133"/>
          <cell r="BY133"/>
          <cell r="BZ133"/>
          <cell r="CA133"/>
          <cell r="CB133"/>
          <cell r="CC133"/>
          <cell r="CD133"/>
          <cell r="CE133"/>
          <cell r="CF133"/>
          <cell r="CG133"/>
          <cell r="CH133"/>
          <cell r="CI133"/>
          <cell r="CJ133"/>
          <cell r="CK133">
            <v>170979.99100000001</v>
          </cell>
          <cell r="CL133"/>
          <cell r="CM133"/>
          <cell r="CN133"/>
          <cell r="CO133"/>
          <cell r="CP133"/>
          <cell r="CQ133"/>
          <cell r="CR133"/>
          <cell r="CS133"/>
          <cell r="CT133"/>
          <cell r="CU133"/>
          <cell r="CV133"/>
          <cell r="CW133"/>
          <cell r="CX133"/>
          <cell r="CY133"/>
          <cell r="CZ133"/>
          <cell r="DA133"/>
        </row>
        <row r="134">
          <cell r="AZ134">
            <v>170890.88</v>
          </cell>
          <cell r="BA134"/>
          <cell r="BB134"/>
          <cell r="BC134"/>
          <cell r="BD134"/>
          <cell r="BE134"/>
          <cell r="BF134"/>
          <cell r="BG134"/>
          <cell r="BH134"/>
          <cell r="BI134"/>
          <cell r="BJ134"/>
          <cell r="BK134"/>
          <cell r="BL134"/>
          <cell r="BM134"/>
          <cell r="BN134"/>
          <cell r="BO134"/>
          <cell r="BP134"/>
          <cell r="BQ134"/>
          <cell r="BR134"/>
          <cell r="BS134"/>
          <cell r="BT134">
            <v>163871.024</v>
          </cell>
          <cell r="BU134"/>
          <cell r="BV134"/>
          <cell r="BW134"/>
          <cell r="BX134"/>
          <cell r="BY134"/>
          <cell r="BZ134"/>
          <cell r="CA134"/>
          <cell r="CB134"/>
          <cell r="CC134"/>
          <cell r="CD134"/>
          <cell r="CE134"/>
          <cell r="CF134"/>
          <cell r="CG134"/>
          <cell r="CH134"/>
          <cell r="CI134"/>
          <cell r="CJ134"/>
          <cell r="CK134">
            <v>171930.05800000002</v>
          </cell>
          <cell r="CL134"/>
          <cell r="CM134"/>
          <cell r="CN134"/>
          <cell r="CO134"/>
          <cell r="CP134"/>
          <cell r="CQ134"/>
          <cell r="CR134"/>
          <cell r="CS134"/>
          <cell r="CT134"/>
          <cell r="CU134"/>
          <cell r="CV134"/>
          <cell r="CW134"/>
          <cell r="CX134"/>
          <cell r="CY134"/>
          <cell r="CZ134"/>
          <cell r="DA134"/>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Общие сведения"/>
      <sheetName val="Оценочные показатели"/>
      <sheetName val="Расчет дивидендов"/>
      <sheetName val="Выручка"/>
      <sheetName val="Закупка ЭЭ"/>
      <sheetName val="Смета затрат"/>
      <sheetName val="Ремонты"/>
      <sheetName val="Оплата труда"/>
      <sheetName val="Инвестиции  - сводный отчет"/>
      <sheetName val="Инвестпрограмма"/>
      <sheetName val="Прочие доходы и расходы"/>
      <sheetName val="План прибылей и убытков"/>
      <sheetName val="Прогнозный баланс"/>
      <sheetName val="ДПН"/>
      <sheetName val="ППЭОД"/>
      <sheetName val="Долг"/>
      <sheetName val="статус"/>
      <sheetName val="стр.1_9"/>
    </sheetNames>
    <sheetDataSet>
      <sheetData sheetId="0"/>
      <sheetData sheetId="1"/>
      <sheetData sheetId="2"/>
      <sheetData sheetId="3"/>
      <sheetData sheetId="4"/>
      <sheetData sheetId="5"/>
      <sheetData sheetId="6"/>
      <sheetData sheetId="7"/>
      <sheetData sheetId="8"/>
      <sheetData sheetId="9"/>
      <sheetData sheetId="10"/>
      <sheetData sheetId="11">
        <row r="30">
          <cell r="D30">
            <v>1592044.1265280501</v>
          </cell>
        </row>
        <row r="49">
          <cell r="D49">
            <v>316631.86054000002</v>
          </cell>
        </row>
        <row r="53">
          <cell r="D53">
            <v>1240522.9053400001</v>
          </cell>
        </row>
      </sheetData>
      <sheetData sheetId="12"/>
      <sheetData sheetId="13"/>
      <sheetData sheetId="14"/>
      <sheetData sheetId="15"/>
      <sheetData sheetId="16"/>
      <sheetData sheetId="17"/>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Общие сведения"/>
      <sheetName val="Оценочные показатели"/>
      <sheetName val="Расчет дивидендов"/>
      <sheetName val="Выручка"/>
      <sheetName val="Закупка ЭЭ"/>
      <sheetName val="Смета затрат"/>
      <sheetName val="Ремонты"/>
      <sheetName val="Оплата труда"/>
      <sheetName val="Инвестиции  - сводный отчет"/>
      <sheetName val="Инвестпрограмма"/>
      <sheetName val="Прочие доходы и расходы"/>
      <sheetName val="План прибылей и убытков"/>
      <sheetName val="Прогнозный баланс"/>
      <sheetName val="ДПН"/>
      <sheetName val="ППЭОД"/>
      <sheetName val="Динамика ДЗ"/>
      <sheetName val="Реестр ДЗ и КЗ"/>
      <sheetName val="Долг"/>
      <sheetName val="Статус"/>
      <sheetName val="стр.1_9"/>
    </sheetNames>
    <sheetDataSet>
      <sheetData sheetId="0"/>
      <sheetData sheetId="1"/>
      <sheetData sheetId="2"/>
      <sheetData sheetId="3"/>
      <sheetData sheetId="4"/>
      <sheetData sheetId="5"/>
      <sheetData sheetId="6"/>
      <sheetData sheetId="7"/>
      <sheetData sheetId="8"/>
      <sheetData sheetId="9"/>
      <sheetData sheetId="10"/>
      <sheetData sheetId="11">
        <row r="30">
          <cell r="D30">
            <v>529779.01433999999</v>
          </cell>
        </row>
        <row r="49">
          <cell r="D49">
            <v>331036.70490999997</v>
          </cell>
        </row>
      </sheetData>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НВВ"/>
      <sheetName val="Свод НВВ_новая разбивка"/>
      <sheetName val="энергоаудит, трейдинг, счетчики"/>
      <sheetName val="инвестициии"/>
      <sheetName val="Уровень реализации, %"/>
      <sheetName val="СОР,%"/>
      <sheetName val="ПТ,%"/>
      <sheetName val="Оператив_анализ"/>
      <sheetName val="Факторы прибыли"/>
      <sheetName val="Население"/>
      <sheetName val="Итоги торгов ММВБ"/>
      <sheetName val="План 1 квартал"/>
      <sheetName val="Корректировка 01"/>
      <sheetName val="План 2 квартал"/>
      <sheetName val="План 3 квартал"/>
      <sheetName val="План 4 квартал"/>
      <sheetName val="отчет янв"/>
      <sheetName val="отчет фев"/>
      <sheetName val="отчет март"/>
      <sheetName val="Корректировка янв"/>
      <sheetName val="Корректировка фев"/>
      <sheetName val="Корректировка март"/>
      <sheetName val="Корректировка апрель"/>
      <sheetName val="Корректировка май"/>
      <sheetName val="Корректировка июнь"/>
      <sheetName val="Корректировка (3)"/>
      <sheetName val="Корректировка (2)"/>
      <sheetName val="отчет 3"/>
      <sheetName val="Корректировка"/>
      <sheetName val="стр.1_9"/>
    </sheetNames>
    <sheetDataSet>
      <sheetData sheetId="0"/>
      <sheetData sheetId="1">
        <row r="71">
          <cell r="H71">
            <v>16286.029999999999</v>
          </cell>
        </row>
        <row r="638">
          <cell r="J638">
            <v>529779.12014999997</v>
          </cell>
        </row>
        <row r="650">
          <cell r="J650">
            <v>331036.70509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ФР, руб."/>
    </sheetNames>
    <sheetDataSet>
      <sheetData sheetId="0">
        <row r="108">
          <cell r="C108">
            <v>477593.81</v>
          </cell>
        </row>
        <row r="144">
          <cell r="C144">
            <v>529301526.69000006</v>
          </cell>
        </row>
        <row r="200">
          <cell r="C200">
            <v>331036704.86000001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лист"/>
      <sheetName val="корректир 29.08.17"/>
      <sheetName val="КТП"/>
      <sheetName val="ПО 2019"/>
      <sheetName val="ПО 2020"/>
      <sheetName val="ПО 2021"/>
      <sheetName val="НВВмэоз"/>
      <sheetName val="ПО 2022"/>
      <sheetName val="ПО 2023"/>
      <sheetName val="ПО 2024"/>
      <sheetName val="ПО 2025"/>
      <sheetName val="НВВ эталон 2025"/>
      <sheetName val="Вып.дох. ТП"/>
      <sheetName val="Расчёт Ам."/>
      <sheetName val="Налоги"/>
      <sheetName val="ВЫРУЧКА 2024-2025"/>
      <sheetName val="СНнаселение"/>
      <sheetName val="СНпрочие"/>
      <sheetName val="СНпрочие (РЭК)"/>
      <sheetName val="СНпрочие (2пг)"/>
      <sheetName val="СНсетевые_орг"/>
      <sheetName val="Вып i"/>
      <sheetName val="График"/>
    </sheetNames>
    <sheetDataSet>
      <sheetData sheetId="0"/>
      <sheetData sheetId="1"/>
      <sheetData sheetId="2"/>
      <sheetData sheetId="3"/>
      <sheetData sheetId="4"/>
      <sheetData sheetId="5"/>
      <sheetData sheetId="6"/>
      <sheetData sheetId="7"/>
      <sheetData sheetId="8"/>
      <sheetData sheetId="9"/>
      <sheetData sheetId="10"/>
      <sheetData sheetId="11">
        <row r="99">
          <cell r="C99">
            <v>120180998.73</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sk@rushydro.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162"/>
  <sheetViews>
    <sheetView tabSelected="1" view="pageBreakPreview" zoomScaleNormal="100" zoomScaleSheetLayoutView="100" workbookViewId="0">
      <selection activeCell="A8" sqref="A8:DA8"/>
    </sheetView>
  </sheetViews>
  <sheetFormatPr defaultColWidth="0.85546875" defaultRowHeight="15.75" x14ac:dyDescent="0.2"/>
  <cols>
    <col min="1" max="35" width="0.85546875" style="12"/>
    <col min="36" max="50" width="0.85546875" style="12" customWidth="1"/>
    <col min="51" max="51" width="0.140625" style="12" customWidth="1"/>
    <col min="52" max="70" width="0.85546875" style="12" customWidth="1"/>
    <col min="71" max="71" width="1.28515625" style="12" hidden="1" customWidth="1"/>
    <col min="72" max="87" width="0.85546875" style="12" customWidth="1"/>
    <col min="88" max="88" width="1.28515625" style="12" customWidth="1"/>
    <col min="89" max="104" width="0.85546875" style="12" customWidth="1"/>
    <col min="105" max="105" width="1" style="12" customWidth="1"/>
    <col min="106" max="110" width="0.85546875" style="12"/>
    <col min="111" max="111" width="9.85546875" style="12" hidden="1" customWidth="1"/>
    <col min="112" max="113" width="0.85546875" style="12"/>
    <col min="114" max="114" width="0.85546875" style="12" customWidth="1"/>
    <col min="115" max="117" width="0.85546875" style="12"/>
    <col min="118" max="120" width="12.7109375" style="13" hidden="1" customWidth="1"/>
    <col min="121" max="121" width="13" style="14" hidden="1" customWidth="1"/>
    <col min="122" max="122" width="0" style="14" hidden="1" customWidth="1"/>
    <col min="123" max="124" width="0" style="12" hidden="1" customWidth="1"/>
    <col min="125" max="16384" width="0.85546875" style="12"/>
  </cols>
  <sheetData>
    <row r="1" spans="1:122" s="9" customFormat="1" ht="12.75" x14ac:dyDescent="0.2">
      <c r="BQ1" s="9" t="s">
        <v>2</v>
      </c>
      <c r="DN1" s="10"/>
      <c r="DO1" s="10"/>
      <c r="DP1" s="10"/>
      <c r="DQ1" s="11"/>
      <c r="DR1" s="11"/>
    </row>
    <row r="2" spans="1:122" s="9" customFormat="1" ht="39.75" customHeight="1" x14ac:dyDescent="0.2">
      <c r="BQ2" s="46" t="s">
        <v>3</v>
      </c>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N2" s="10"/>
      <c r="DO2" s="10"/>
      <c r="DP2" s="10"/>
      <c r="DQ2" s="11"/>
      <c r="DR2" s="11"/>
    </row>
    <row r="3" spans="1:122" ht="3" customHeight="1" x14ac:dyDescent="0.2"/>
    <row r="4" spans="1:122" s="15" customFormat="1" ht="24" customHeight="1" x14ac:dyDescent="0.2">
      <c r="BQ4" s="45" t="s">
        <v>4</v>
      </c>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N4" s="16"/>
      <c r="DO4" s="16"/>
      <c r="DP4" s="16"/>
      <c r="DQ4" s="17"/>
      <c r="DR4" s="17"/>
    </row>
    <row r="6" spans="1:122" x14ac:dyDescent="0.2">
      <c r="DA6" s="18" t="s">
        <v>5</v>
      </c>
    </row>
    <row r="8" spans="1:122" s="19" customFormat="1" ht="16.5" x14ac:dyDescent="0.2">
      <c r="A8" s="48" t="s">
        <v>6</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N8" s="20"/>
      <c r="DO8" s="20"/>
      <c r="DP8" s="20"/>
      <c r="DQ8" s="21"/>
      <c r="DR8" s="21"/>
    </row>
    <row r="9" spans="1:122" s="19" customFormat="1" ht="6" customHeight="1" x14ac:dyDescent="0.2">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N9" s="20"/>
      <c r="DO9" s="20"/>
      <c r="DP9" s="20"/>
      <c r="DQ9" s="21"/>
      <c r="DR9" s="21"/>
    </row>
    <row r="10" spans="1:122" s="19" customFormat="1" ht="16.5" x14ac:dyDescent="0.2">
      <c r="A10" s="48" t="s">
        <v>7</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N10" s="20"/>
      <c r="DO10" s="20"/>
      <c r="DP10" s="20"/>
      <c r="DQ10" s="21"/>
      <c r="DR10" s="21"/>
    </row>
    <row r="11" spans="1:122" s="19" customFormat="1" ht="16.5" x14ac:dyDescent="0.2">
      <c r="AU11" s="23" t="s">
        <v>8</v>
      </c>
      <c r="AV11" s="49" t="s">
        <v>226</v>
      </c>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19" t="s">
        <v>9</v>
      </c>
      <c r="DN11" s="20"/>
      <c r="DO11" s="20"/>
      <c r="DP11" s="20"/>
      <c r="DQ11" s="21"/>
      <c r="DR11" s="21"/>
    </row>
    <row r="12" spans="1:122" s="19" customFormat="1" ht="16.5" x14ac:dyDescent="0.2">
      <c r="A12" s="48" t="s">
        <v>10</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N12" s="20"/>
      <c r="DO12" s="20"/>
      <c r="DP12" s="20"/>
      <c r="DQ12" s="21"/>
      <c r="DR12" s="21"/>
    </row>
    <row r="14" spans="1:122" x14ac:dyDescent="0.2">
      <c r="A14" s="50" t="s">
        <v>221</v>
      </c>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row>
    <row r="15" spans="1:122" s="9" customFormat="1" x14ac:dyDescent="0.2">
      <c r="A15" s="51" t="s">
        <v>11</v>
      </c>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N15" s="10"/>
      <c r="DO15" s="10"/>
      <c r="DP15" s="10"/>
      <c r="DQ15" s="11"/>
      <c r="DR15" s="11"/>
    </row>
    <row r="16" spans="1:122" x14ac:dyDescent="0.2">
      <c r="A16" s="50" t="s">
        <v>222</v>
      </c>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row>
    <row r="18" spans="1:105" x14ac:dyDescent="0.2">
      <c r="A18" s="44" t="s">
        <v>12</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row>
    <row r="20" spans="1:105" ht="33" customHeight="1" x14ac:dyDescent="0.2">
      <c r="A20" s="12" t="s">
        <v>13</v>
      </c>
      <c r="AA20" s="47" t="s">
        <v>224</v>
      </c>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row>
    <row r="21" spans="1:105" x14ac:dyDescent="0.2">
      <c r="A21" s="12" t="s">
        <v>14</v>
      </c>
      <c r="AH21" s="42" t="s">
        <v>225</v>
      </c>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row>
    <row r="22" spans="1:105" x14ac:dyDescent="0.2">
      <c r="A22" s="12" t="s">
        <v>15</v>
      </c>
      <c r="X22" s="39" t="s">
        <v>218</v>
      </c>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row>
    <row r="23" spans="1:105" x14ac:dyDescent="0.2">
      <c r="A23" s="12" t="s">
        <v>16</v>
      </c>
      <c r="X23" s="40" t="s">
        <v>218</v>
      </c>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row>
    <row r="24" spans="1:105" x14ac:dyDescent="0.2">
      <c r="A24" s="12" t="s">
        <v>17</v>
      </c>
      <c r="H24" s="41" t="s">
        <v>214</v>
      </c>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row>
    <row r="25" spans="1:105" x14ac:dyDescent="0.2">
      <c r="A25" s="12" t="s">
        <v>18</v>
      </c>
      <c r="H25" s="41" t="s">
        <v>215</v>
      </c>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row>
    <row r="26" spans="1:105" x14ac:dyDescent="0.2">
      <c r="A26" s="12" t="s">
        <v>19</v>
      </c>
      <c r="Z26" s="42" t="s">
        <v>220</v>
      </c>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row>
    <row r="27" spans="1:105" x14ac:dyDescent="0.2">
      <c r="A27" s="12" t="s">
        <v>20</v>
      </c>
      <c r="AF27" s="43" t="s">
        <v>227</v>
      </c>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row>
    <row r="28" spans="1:105" x14ac:dyDescent="0.2">
      <c r="A28" s="12" t="s">
        <v>21</v>
      </c>
      <c r="Z28" s="39" t="s">
        <v>217</v>
      </c>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row>
    <row r="29" spans="1:105" x14ac:dyDescent="0.2">
      <c r="A29" s="12" t="s">
        <v>22</v>
      </c>
      <c r="H29" s="39" t="s">
        <v>216</v>
      </c>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row>
    <row r="31" spans="1:105" x14ac:dyDescent="0.2">
      <c r="A31" s="44" t="s">
        <v>23</v>
      </c>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row>
    <row r="33" spans="1:122" s="9" customFormat="1" ht="64.5" customHeight="1" x14ac:dyDescent="0.2">
      <c r="A33" s="52" t="s">
        <v>0</v>
      </c>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t="s">
        <v>1</v>
      </c>
      <c r="AK33" s="52"/>
      <c r="AL33" s="52"/>
      <c r="AM33" s="52"/>
      <c r="AN33" s="52"/>
      <c r="AO33" s="52"/>
      <c r="AP33" s="52"/>
      <c r="AQ33" s="52"/>
      <c r="AR33" s="52"/>
      <c r="AS33" s="52"/>
      <c r="AT33" s="52"/>
      <c r="AU33" s="52"/>
      <c r="AV33" s="52"/>
      <c r="AW33" s="52"/>
      <c r="AX33" s="52"/>
      <c r="AY33" s="52"/>
      <c r="AZ33" s="52" t="s">
        <v>228</v>
      </c>
      <c r="BA33" s="52"/>
      <c r="BB33" s="52"/>
      <c r="BC33" s="52"/>
      <c r="BD33" s="52"/>
      <c r="BE33" s="52"/>
      <c r="BF33" s="52"/>
      <c r="BG33" s="52"/>
      <c r="BH33" s="52"/>
      <c r="BI33" s="52"/>
      <c r="BJ33" s="52"/>
      <c r="BK33" s="52"/>
      <c r="BL33" s="52"/>
      <c r="BM33" s="52"/>
      <c r="BN33" s="52"/>
      <c r="BO33" s="52"/>
      <c r="BP33" s="52"/>
      <c r="BQ33" s="52"/>
      <c r="BR33" s="52"/>
      <c r="BS33" s="52"/>
      <c r="BT33" s="52" t="s">
        <v>231</v>
      </c>
      <c r="BU33" s="52"/>
      <c r="BV33" s="52"/>
      <c r="BW33" s="52"/>
      <c r="BX33" s="52"/>
      <c r="BY33" s="52"/>
      <c r="BZ33" s="52"/>
      <c r="CA33" s="52"/>
      <c r="CB33" s="52"/>
      <c r="CC33" s="52"/>
      <c r="CD33" s="52"/>
      <c r="CE33" s="52"/>
      <c r="CF33" s="52"/>
      <c r="CG33" s="52"/>
      <c r="CH33" s="52"/>
      <c r="CI33" s="52"/>
      <c r="CJ33" s="52"/>
      <c r="CK33" s="52" t="s">
        <v>229</v>
      </c>
      <c r="CL33" s="52"/>
      <c r="CM33" s="52"/>
      <c r="CN33" s="52"/>
      <c r="CO33" s="52"/>
      <c r="CP33" s="52"/>
      <c r="CQ33" s="52"/>
      <c r="CR33" s="52"/>
      <c r="CS33" s="52"/>
      <c r="CT33" s="52"/>
      <c r="CU33" s="52"/>
      <c r="CV33" s="52"/>
      <c r="CW33" s="52"/>
      <c r="CX33" s="52"/>
      <c r="CY33" s="52"/>
      <c r="CZ33" s="52"/>
      <c r="DA33" s="52"/>
      <c r="DN33" s="10"/>
      <c r="DO33" s="10">
        <f>'[1]ПО 2024'!$U$40</f>
        <v>0</v>
      </c>
      <c r="DP33" s="10"/>
      <c r="DQ33" s="11"/>
      <c r="DR33" s="11"/>
    </row>
    <row r="34" spans="1:122" s="24" customFormat="1" ht="45.75" hidden="1" customHeight="1" x14ac:dyDescent="0.2">
      <c r="A34" s="87" t="s">
        <v>24</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c r="CF34" s="87"/>
      <c r="CG34" s="87"/>
      <c r="CH34" s="87"/>
      <c r="CI34" s="87"/>
      <c r="CJ34" s="87"/>
      <c r="CK34" s="87"/>
      <c r="CL34" s="87"/>
      <c r="CM34" s="87"/>
      <c r="CN34" s="87"/>
      <c r="CO34" s="87"/>
      <c r="CP34" s="87"/>
      <c r="CQ34" s="87"/>
      <c r="CR34" s="87"/>
      <c r="CS34" s="87"/>
      <c r="CT34" s="87"/>
      <c r="CU34" s="87"/>
      <c r="CV34" s="87"/>
      <c r="CW34" s="87"/>
      <c r="CX34" s="87"/>
      <c r="CY34" s="87"/>
      <c r="CZ34" s="87"/>
      <c r="DA34" s="87"/>
      <c r="DN34" s="25"/>
      <c r="DO34" s="25"/>
      <c r="DP34" s="25"/>
      <c r="DQ34" s="26"/>
      <c r="DR34" s="26"/>
    </row>
    <row r="35" spans="1:122" s="9" customFormat="1" ht="27.75" hidden="1" customHeight="1" x14ac:dyDescent="0.2">
      <c r="A35" s="56" t="s">
        <v>26</v>
      </c>
      <c r="B35" s="56"/>
      <c r="C35" s="56"/>
      <c r="D35" s="56"/>
      <c r="E35" s="56"/>
      <c r="F35" s="56"/>
      <c r="G35" s="56"/>
      <c r="H35" s="57" t="s">
        <v>25</v>
      </c>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N35" s="10"/>
      <c r="DO35" s="10"/>
      <c r="DP35" s="10"/>
      <c r="DQ35" s="11"/>
      <c r="DR35" s="11"/>
    </row>
    <row r="36" spans="1:122" ht="15" hidden="1" customHeight="1" x14ac:dyDescent="0.2">
      <c r="A36" s="56" t="s">
        <v>28</v>
      </c>
      <c r="B36" s="56"/>
      <c r="C36" s="56"/>
      <c r="D36" s="56"/>
      <c r="E36" s="56"/>
      <c r="F36" s="56"/>
      <c r="G36" s="56"/>
      <c r="H36" s="57" t="s">
        <v>29</v>
      </c>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2" t="s">
        <v>30</v>
      </c>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row>
    <row r="37" spans="1:122" s="9" customFormat="1" ht="15" hidden="1" customHeight="1" x14ac:dyDescent="0.2">
      <c r="A37" s="56" t="s">
        <v>31</v>
      </c>
      <c r="B37" s="56"/>
      <c r="C37" s="56"/>
      <c r="D37" s="56"/>
      <c r="E37" s="56"/>
      <c r="F37" s="56"/>
      <c r="G37" s="56"/>
      <c r="H37" s="57" t="s">
        <v>32</v>
      </c>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2" t="s">
        <v>30</v>
      </c>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N37" s="10"/>
      <c r="DO37" s="10"/>
      <c r="DP37" s="10"/>
      <c r="DQ37" s="11"/>
      <c r="DR37" s="11"/>
    </row>
    <row r="38" spans="1:122" s="9" customFormat="1" ht="40.5" hidden="1" customHeight="1" x14ac:dyDescent="0.2">
      <c r="A38" s="56" t="s">
        <v>33</v>
      </c>
      <c r="B38" s="56"/>
      <c r="C38" s="56"/>
      <c r="D38" s="56"/>
      <c r="E38" s="56"/>
      <c r="F38" s="56"/>
      <c r="G38" s="56"/>
      <c r="H38" s="57" t="s">
        <v>34</v>
      </c>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2" t="s">
        <v>30</v>
      </c>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N38" s="10"/>
      <c r="DO38" s="10"/>
      <c r="DP38" s="10"/>
      <c r="DQ38" s="11"/>
      <c r="DR38" s="11"/>
    </row>
    <row r="39" spans="1:122" s="9" customFormat="1" ht="14.25" hidden="1" customHeight="1" x14ac:dyDescent="0.2">
      <c r="A39" s="56" t="s">
        <v>35</v>
      </c>
      <c r="B39" s="56"/>
      <c r="C39" s="56"/>
      <c r="D39" s="56"/>
      <c r="E39" s="56"/>
      <c r="F39" s="56"/>
      <c r="G39" s="56"/>
      <c r="H39" s="57" t="s">
        <v>36</v>
      </c>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2" t="s">
        <v>30</v>
      </c>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N39" s="10"/>
      <c r="DO39" s="10"/>
      <c r="DP39" s="10"/>
      <c r="DQ39" s="11"/>
      <c r="DR39" s="11"/>
    </row>
    <row r="40" spans="1:122" s="9" customFormat="1" ht="27.75" hidden="1" customHeight="1" x14ac:dyDescent="0.2">
      <c r="A40" s="56" t="s">
        <v>37</v>
      </c>
      <c r="B40" s="56"/>
      <c r="C40" s="56"/>
      <c r="D40" s="56"/>
      <c r="E40" s="56"/>
      <c r="F40" s="56"/>
      <c r="G40" s="56"/>
      <c r="H40" s="57" t="s">
        <v>38</v>
      </c>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N40" s="10"/>
      <c r="DO40" s="10"/>
      <c r="DP40" s="10"/>
      <c r="DQ40" s="11"/>
      <c r="DR40" s="11"/>
    </row>
    <row r="41" spans="1:122" s="9" customFormat="1" ht="93" hidden="1" customHeight="1" x14ac:dyDescent="0.2">
      <c r="A41" s="56" t="s">
        <v>39</v>
      </c>
      <c r="B41" s="56"/>
      <c r="C41" s="56"/>
      <c r="D41" s="56"/>
      <c r="E41" s="56"/>
      <c r="F41" s="56"/>
      <c r="G41" s="56"/>
      <c r="H41" s="57" t="s">
        <v>41</v>
      </c>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2" t="s">
        <v>40</v>
      </c>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N41" s="10"/>
      <c r="DO41" s="10"/>
      <c r="DP41" s="10"/>
      <c r="DQ41" s="11"/>
      <c r="DR41" s="11"/>
    </row>
    <row r="42" spans="1:122" s="9" customFormat="1" ht="40.5" hidden="1" customHeight="1" x14ac:dyDescent="0.2">
      <c r="A42" s="56" t="s">
        <v>42</v>
      </c>
      <c r="B42" s="56"/>
      <c r="C42" s="56"/>
      <c r="D42" s="56"/>
      <c r="E42" s="56"/>
      <c r="F42" s="56"/>
      <c r="G42" s="56"/>
      <c r="H42" s="57" t="s">
        <v>43</v>
      </c>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N42" s="10"/>
      <c r="DO42" s="10"/>
      <c r="DP42" s="10"/>
      <c r="DQ42" s="11"/>
      <c r="DR42" s="11"/>
    </row>
    <row r="43" spans="1:122" s="9" customFormat="1" ht="54" hidden="1" customHeight="1" x14ac:dyDescent="0.2">
      <c r="A43" s="56" t="s">
        <v>44</v>
      </c>
      <c r="B43" s="56"/>
      <c r="C43" s="56"/>
      <c r="D43" s="56"/>
      <c r="E43" s="56"/>
      <c r="F43" s="56"/>
      <c r="G43" s="56"/>
      <c r="H43" s="57" t="s">
        <v>46</v>
      </c>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2" t="s">
        <v>45</v>
      </c>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N43" s="10"/>
      <c r="DO43" s="10"/>
      <c r="DP43" s="10"/>
      <c r="DQ43" s="11"/>
      <c r="DR43" s="11"/>
    </row>
    <row r="44" spans="1:122" s="9" customFormat="1" ht="40.5" hidden="1" customHeight="1" x14ac:dyDescent="0.2">
      <c r="A44" s="56" t="s">
        <v>47</v>
      </c>
      <c r="B44" s="56"/>
      <c r="C44" s="56"/>
      <c r="D44" s="56"/>
      <c r="E44" s="56"/>
      <c r="F44" s="56"/>
      <c r="G44" s="56"/>
      <c r="H44" s="57" t="s">
        <v>49</v>
      </c>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2" t="s">
        <v>48</v>
      </c>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N44" s="10"/>
      <c r="DO44" s="10"/>
      <c r="DP44" s="10"/>
      <c r="DQ44" s="11"/>
      <c r="DR44" s="11"/>
    </row>
    <row r="45" spans="1:122" s="9" customFormat="1" ht="15" hidden="1" customHeight="1" x14ac:dyDescent="0.2">
      <c r="A45" s="56" t="s">
        <v>50</v>
      </c>
      <c r="B45" s="56"/>
      <c r="C45" s="56"/>
      <c r="D45" s="56"/>
      <c r="E45" s="56"/>
      <c r="F45" s="56"/>
      <c r="G45" s="56"/>
      <c r="H45" s="57" t="s">
        <v>51</v>
      </c>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2" t="s">
        <v>45</v>
      </c>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N45" s="10"/>
      <c r="DO45" s="10"/>
      <c r="DP45" s="10"/>
      <c r="DQ45" s="11"/>
      <c r="DR45" s="11"/>
    </row>
    <row r="46" spans="1:122" s="9" customFormat="1" ht="27.75" hidden="1" customHeight="1" x14ac:dyDescent="0.2">
      <c r="A46" s="56" t="s">
        <v>52</v>
      </c>
      <c r="B46" s="56"/>
      <c r="C46" s="56"/>
      <c r="D46" s="56"/>
      <c r="E46" s="56"/>
      <c r="F46" s="56"/>
      <c r="G46" s="56"/>
      <c r="H46" s="57" t="s">
        <v>54</v>
      </c>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2" t="s">
        <v>53</v>
      </c>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N46" s="10"/>
      <c r="DO46" s="10"/>
      <c r="DP46" s="10"/>
      <c r="DQ46" s="11"/>
      <c r="DR46" s="11"/>
    </row>
    <row r="47" spans="1:122" s="9" customFormat="1" ht="57" hidden="1" customHeight="1" x14ac:dyDescent="0.2">
      <c r="A47" s="56" t="s">
        <v>55</v>
      </c>
      <c r="B47" s="56"/>
      <c r="C47" s="56"/>
      <c r="D47" s="56"/>
      <c r="E47" s="56"/>
      <c r="F47" s="56"/>
      <c r="G47" s="56"/>
      <c r="H47" s="57" t="s">
        <v>56</v>
      </c>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2" t="s">
        <v>53</v>
      </c>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N47" s="10"/>
      <c r="DO47" s="10"/>
      <c r="DP47" s="10"/>
      <c r="DQ47" s="11"/>
      <c r="DR47" s="11"/>
    </row>
    <row r="48" spans="1:122" s="9" customFormat="1" ht="27.75" hidden="1" customHeight="1" x14ac:dyDescent="0.2">
      <c r="A48" s="56" t="s">
        <v>57</v>
      </c>
      <c r="B48" s="56"/>
      <c r="C48" s="56"/>
      <c r="D48" s="56"/>
      <c r="E48" s="56"/>
      <c r="F48" s="56"/>
      <c r="G48" s="56"/>
      <c r="H48" s="57" t="s">
        <v>58</v>
      </c>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2" t="s">
        <v>40</v>
      </c>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N48" s="10"/>
      <c r="DO48" s="10"/>
      <c r="DP48" s="10"/>
      <c r="DQ48" s="11"/>
      <c r="DR48" s="11"/>
    </row>
    <row r="49" spans="1:122" s="9" customFormat="1" ht="66" hidden="1" customHeight="1" x14ac:dyDescent="0.2">
      <c r="A49" s="56" t="s">
        <v>59</v>
      </c>
      <c r="B49" s="56"/>
      <c r="C49" s="56"/>
      <c r="D49" s="56"/>
      <c r="E49" s="56"/>
      <c r="F49" s="56"/>
      <c r="G49" s="56"/>
      <c r="H49" s="57" t="s">
        <v>209</v>
      </c>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N49" s="10"/>
      <c r="DO49" s="10"/>
      <c r="DP49" s="10"/>
      <c r="DQ49" s="11"/>
      <c r="DR49" s="11"/>
    </row>
    <row r="50" spans="1:122" s="9" customFormat="1" ht="66" hidden="1" customHeight="1" x14ac:dyDescent="0.2">
      <c r="A50" s="56" t="s">
        <v>60</v>
      </c>
      <c r="B50" s="56"/>
      <c r="C50" s="56"/>
      <c r="D50" s="56"/>
      <c r="E50" s="56"/>
      <c r="F50" s="56"/>
      <c r="G50" s="56"/>
      <c r="H50" s="57" t="s">
        <v>61</v>
      </c>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2" t="s">
        <v>48</v>
      </c>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N50" s="10"/>
      <c r="DO50" s="10"/>
      <c r="DP50" s="10"/>
      <c r="DQ50" s="11"/>
      <c r="DR50" s="11"/>
    </row>
    <row r="51" spans="1:122" s="9" customFormat="1" ht="54" hidden="1" customHeight="1" x14ac:dyDescent="0.2">
      <c r="A51" s="56" t="s">
        <v>62</v>
      </c>
      <c r="B51" s="56"/>
      <c r="C51" s="56"/>
      <c r="D51" s="56"/>
      <c r="E51" s="56"/>
      <c r="F51" s="56"/>
      <c r="G51" s="56"/>
      <c r="H51" s="57" t="s">
        <v>63</v>
      </c>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N51" s="10"/>
      <c r="DO51" s="10"/>
      <c r="DP51" s="10"/>
      <c r="DQ51" s="11"/>
      <c r="DR51" s="11"/>
    </row>
    <row r="52" spans="1:122" s="9" customFormat="1" ht="95.25" hidden="1" customHeight="1" x14ac:dyDescent="0.2">
      <c r="A52" s="56" t="s">
        <v>64</v>
      </c>
      <c r="B52" s="56"/>
      <c r="C52" s="56"/>
      <c r="D52" s="56"/>
      <c r="E52" s="56"/>
      <c r="F52" s="56"/>
      <c r="G52" s="56"/>
      <c r="H52" s="57" t="s">
        <v>208</v>
      </c>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2" t="s">
        <v>30</v>
      </c>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N52" s="10"/>
      <c r="DO52" s="10"/>
      <c r="DP52" s="10"/>
      <c r="DQ52" s="11"/>
      <c r="DR52" s="11"/>
    </row>
    <row r="53" spans="1:122" s="9" customFormat="1" ht="15" hidden="1" customHeight="1" x14ac:dyDescent="0.2">
      <c r="A53" s="56"/>
      <c r="B53" s="56"/>
      <c r="C53" s="56"/>
      <c r="D53" s="56"/>
      <c r="E53" s="56"/>
      <c r="F53" s="56"/>
      <c r="G53" s="56"/>
      <c r="H53" s="57" t="s">
        <v>65</v>
      </c>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N53" s="10"/>
      <c r="DO53" s="10"/>
      <c r="DP53" s="10"/>
      <c r="DQ53" s="11"/>
      <c r="DR53" s="11"/>
    </row>
    <row r="54" spans="1:122" s="9" customFormat="1" ht="15" hidden="1" customHeight="1" x14ac:dyDescent="0.2">
      <c r="A54" s="56"/>
      <c r="B54" s="56"/>
      <c r="C54" s="56"/>
      <c r="D54" s="56"/>
      <c r="E54" s="56"/>
      <c r="F54" s="56"/>
      <c r="G54" s="56"/>
      <c r="H54" s="57" t="s">
        <v>66</v>
      </c>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N54" s="10"/>
      <c r="DO54" s="10"/>
      <c r="DP54" s="10"/>
      <c r="DQ54" s="11"/>
      <c r="DR54" s="11"/>
    </row>
    <row r="55" spans="1:122" s="9" customFormat="1" ht="15" hidden="1" customHeight="1" x14ac:dyDescent="0.2">
      <c r="A55" s="56"/>
      <c r="B55" s="56"/>
      <c r="C55" s="56"/>
      <c r="D55" s="56"/>
      <c r="E55" s="56"/>
      <c r="F55" s="56"/>
      <c r="G55" s="56"/>
      <c r="H55" s="57" t="s">
        <v>67</v>
      </c>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N55" s="10"/>
      <c r="DO55" s="10"/>
      <c r="DP55" s="10"/>
      <c r="DQ55" s="11"/>
      <c r="DR55" s="11"/>
    </row>
    <row r="56" spans="1:122" s="9" customFormat="1" ht="15" hidden="1" customHeight="1" x14ac:dyDescent="0.2">
      <c r="A56" s="56"/>
      <c r="B56" s="56"/>
      <c r="C56" s="56"/>
      <c r="D56" s="56"/>
      <c r="E56" s="56"/>
      <c r="F56" s="56"/>
      <c r="G56" s="56"/>
      <c r="H56" s="57" t="s">
        <v>68</v>
      </c>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N56" s="10"/>
      <c r="DO56" s="10"/>
      <c r="DP56" s="10"/>
      <c r="DQ56" s="11"/>
      <c r="DR56" s="11"/>
    </row>
    <row r="57" spans="1:122" s="9" customFormat="1" ht="69.75" hidden="1" customHeight="1" x14ac:dyDescent="0.2">
      <c r="A57" s="56" t="s">
        <v>69</v>
      </c>
      <c r="B57" s="56"/>
      <c r="C57" s="56"/>
      <c r="D57" s="56"/>
      <c r="E57" s="56"/>
      <c r="F57" s="56"/>
      <c r="G57" s="56"/>
      <c r="H57" s="57" t="s">
        <v>210</v>
      </c>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2" t="s">
        <v>30</v>
      </c>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N57" s="10"/>
      <c r="DO57" s="10"/>
      <c r="DP57" s="10"/>
      <c r="DQ57" s="11"/>
      <c r="DR57" s="11"/>
    </row>
    <row r="58" spans="1:122" s="9" customFormat="1" ht="40.5" hidden="1" customHeight="1" x14ac:dyDescent="0.2">
      <c r="A58" s="56" t="s">
        <v>70</v>
      </c>
      <c r="B58" s="56"/>
      <c r="C58" s="56"/>
      <c r="D58" s="56"/>
      <c r="E58" s="56"/>
      <c r="F58" s="56"/>
      <c r="G58" s="56"/>
      <c r="H58" s="57" t="s">
        <v>71</v>
      </c>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2" t="s">
        <v>30</v>
      </c>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N58" s="10"/>
      <c r="DO58" s="10"/>
      <c r="DP58" s="10"/>
      <c r="DQ58" s="11"/>
      <c r="DR58" s="11"/>
    </row>
    <row r="59" spans="1:122" s="9" customFormat="1" ht="27.75" hidden="1" customHeight="1" x14ac:dyDescent="0.2">
      <c r="A59" s="56" t="s">
        <v>72</v>
      </c>
      <c r="B59" s="56"/>
      <c r="C59" s="56"/>
      <c r="D59" s="56"/>
      <c r="E59" s="56"/>
      <c r="F59" s="56"/>
      <c r="G59" s="56"/>
      <c r="H59" s="57" t="s">
        <v>73</v>
      </c>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2" t="s">
        <v>30</v>
      </c>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N59" s="10"/>
      <c r="DO59" s="10"/>
      <c r="DP59" s="10"/>
      <c r="DQ59" s="11"/>
      <c r="DR59" s="11"/>
    </row>
    <row r="60" spans="1:122" s="9" customFormat="1" ht="54" hidden="1" customHeight="1" x14ac:dyDescent="0.2">
      <c r="A60" s="56" t="s">
        <v>74</v>
      </c>
      <c r="B60" s="56"/>
      <c r="C60" s="56"/>
      <c r="D60" s="56"/>
      <c r="E60" s="56"/>
      <c r="F60" s="56"/>
      <c r="G60" s="56"/>
      <c r="H60" s="57" t="s">
        <v>75</v>
      </c>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N60" s="10"/>
      <c r="DO60" s="10"/>
      <c r="DP60" s="10"/>
      <c r="DQ60" s="11"/>
      <c r="DR60" s="11"/>
    </row>
    <row r="61" spans="1:122" s="9" customFormat="1" ht="15" hidden="1" customHeight="1" x14ac:dyDescent="0.2">
      <c r="A61" s="56" t="s">
        <v>76</v>
      </c>
      <c r="B61" s="56"/>
      <c r="C61" s="56"/>
      <c r="D61" s="56"/>
      <c r="E61" s="56"/>
      <c r="F61" s="56"/>
      <c r="G61" s="56"/>
      <c r="H61" s="57" t="s">
        <v>78</v>
      </c>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2" t="s">
        <v>77</v>
      </c>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N61" s="10"/>
      <c r="DO61" s="10"/>
      <c r="DP61" s="10"/>
      <c r="DQ61" s="11"/>
      <c r="DR61" s="11"/>
    </row>
    <row r="62" spans="1:122" s="9" customFormat="1" ht="40.5" hidden="1" customHeight="1" x14ac:dyDescent="0.2">
      <c r="A62" s="56" t="s">
        <v>79</v>
      </c>
      <c r="B62" s="56"/>
      <c r="C62" s="56"/>
      <c r="D62" s="56"/>
      <c r="E62" s="56"/>
      <c r="F62" s="56"/>
      <c r="G62" s="56"/>
      <c r="H62" s="57" t="s">
        <v>81</v>
      </c>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2" t="s">
        <v>80</v>
      </c>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N62" s="10"/>
      <c r="DO62" s="10"/>
      <c r="DP62" s="10"/>
      <c r="DQ62" s="11"/>
      <c r="DR62" s="11"/>
    </row>
    <row r="63" spans="1:122" s="9" customFormat="1" ht="54" hidden="1" customHeight="1" x14ac:dyDescent="0.2">
      <c r="A63" s="56" t="s">
        <v>82</v>
      </c>
      <c r="B63" s="56"/>
      <c r="C63" s="56"/>
      <c r="D63" s="56"/>
      <c r="E63" s="56"/>
      <c r="F63" s="56"/>
      <c r="G63" s="56"/>
      <c r="H63" s="57" t="s">
        <v>83</v>
      </c>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N63" s="10"/>
      <c r="DO63" s="10"/>
      <c r="DP63" s="10"/>
      <c r="DQ63" s="11"/>
      <c r="DR63" s="11"/>
    </row>
    <row r="64" spans="1:122" s="9" customFormat="1" ht="27.75" hidden="1" customHeight="1" x14ac:dyDescent="0.2">
      <c r="A64" s="56" t="s">
        <v>84</v>
      </c>
      <c r="B64" s="56"/>
      <c r="C64" s="56"/>
      <c r="D64" s="56"/>
      <c r="E64" s="56"/>
      <c r="F64" s="56"/>
      <c r="G64" s="56"/>
      <c r="H64" s="57" t="s">
        <v>86</v>
      </c>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2" t="s">
        <v>85</v>
      </c>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N64" s="10"/>
      <c r="DO64" s="10"/>
      <c r="DP64" s="10"/>
      <c r="DQ64" s="11"/>
      <c r="DR64" s="11"/>
    </row>
    <row r="65" spans="1:122" s="9" customFormat="1" ht="27.75" hidden="1" customHeight="1" x14ac:dyDescent="0.2">
      <c r="A65" s="56" t="s">
        <v>87</v>
      </c>
      <c r="B65" s="56"/>
      <c r="C65" s="56"/>
      <c r="D65" s="56"/>
      <c r="E65" s="56"/>
      <c r="F65" s="56"/>
      <c r="G65" s="56"/>
      <c r="H65" s="57" t="s">
        <v>89</v>
      </c>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2" t="s">
        <v>88</v>
      </c>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N65" s="10"/>
      <c r="DO65" s="10"/>
      <c r="DP65" s="10"/>
      <c r="DQ65" s="11"/>
      <c r="DR65" s="11"/>
    </row>
    <row r="66" spans="1:122" s="9" customFormat="1" ht="40.5" hidden="1" customHeight="1" x14ac:dyDescent="0.2">
      <c r="A66" s="56" t="s">
        <v>90</v>
      </c>
      <c r="B66" s="56"/>
      <c r="C66" s="56"/>
      <c r="D66" s="56"/>
      <c r="E66" s="56"/>
      <c r="F66" s="56"/>
      <c r="G66" s="56"/>
      <c r="H66" s="57" t="s">
        <v>91</v>
      </c>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N66" s="10"/>
      <c r="DO66" s="10"/>
      <c r="DP66" s="10"/>
      <c r="DQ66" s="11"/>
      <c r="DR66" s="11"/>
    </row>
    <row r="67" spans="1:122" s="9" customFormat="1" ht="54" hidden="1" customHeight="1" x14ac:dyDescent="0.2">
      <c r="A67" s="56" t="s">
        <v>92</v>
      </c>
      <c r="B67" s="56"/>
      <c r="C67" s="56"/>
      <c r="D67" s="56"/>
      <c r="E67" s="56"/>
      <c r="F67" s="56"/>
      <c r="G67" s="56"/>
      <c r="H67" s="57" t="s">
        <v>93</v>
      </c>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2" t="s">
        <v>30</v>
      </c>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N67" s="10"/>
      <c r="DO67" s="10"/>
      <c r="DP67" s="10"/>
      <c r="DQ67" s="11"/>
      <c r="DR67" s="11"/>
    </row>
    <row r="68" spans="1:122" s="9" customFormat="1" ht="66" hidden="1" customHeight="1" x14ac:dyDescent="0.2">
      <c r="A68" s="56" t="s">
        <v>94</v>
      </c>
      <c r="B68" s="56"/>
      <c r="C68" s="56"/>
      <c r="D68" s="56"/>
      <c r="E68" s="56"/>
      <c r="F68" s="56"/>
      <c r="G68" s="56"/>
      <c r="H68" s="57" t="s">
        <v>95</v>
      </c>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2" t="s">
        <v>30</v>
      </c>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N68" s="10"/>
      <c r="DO68" s="10"/>
      <c r="DP68" s="10"/>
      <c r="DQ68" s="11"/>
      <c r="DR68" s="11"/>
    </row>
    <row r="69" spans="1:122" s="9" customFormat="1" ht="15" x14ac:dyDescent="0.2">
      <c r="A69" s="87" t="s">
        <v>96</v>
      </c>
      <c r="B69" s="87"/>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c r="BO69" s="87"/>
      <c r="BP69" s="87"/>
      <c r="BQ69" s="87"/>
      <c r="BR69" s="87"/>
      <c r="BS69" s="87"/>
      <c r="BT69" s="87"/>
      <c r="BU69" s="87"/>
      <c r="BV69" s="87"/>
      <c r="BW69" s="87"/>
      <c r="BX69" s="87"/>
      <c r="BY69" s="87"/>
      <c r="BZ69" s="87"/>
      <c r="CA69" s="87"/>
      <c r="CB69" s="87"/>
      <c r="CC69" s="87"/>
      <c r="CD69" s="87"/>
      <c r="CE69" s="87"/>
      <c r="CF69" s="87"/>
      <c r="CG69" s="87"/>
      <c r="CH69" s="87"/>
      <c r="CI69" s="87"/>
      <c r="CJ69" s="87"/>
      <c r="CK69" s="87"/>
      <c r="CL69" s="87"/>
      <c r="CM69" s="87"/>
      <c r="CN69" s="87"/>
      <c r="CO69" s="87"/>
      <c r="CP69" s="87"/>
      <c r="CQ69" s="87"/>
      <c r="CR69" s="87"/>
      <c r="CS69" s="87"/>
      <c r="CT69" s="87"/>
      <c r="CU69" s="87"/>
      <c r="CV69" s="87"/>
      <c r="CW69" s="87"/>
      <c r="CX69" s="87"/>
      <c r="CY69" s="87"/>
      <c r="CZ69" s="87"/>
      <c r="DA69" s="87"/>
      <c r="DN69" s="10"/>
      <c r="DO69" s="10"/>
      <c r="DP69" s="10"/>
      <c r="DQ69" s="11"/>
      <c r="DR69" s="11"/>
    </row>
    <row r="70" spans="1:122" s="9" customFormat="1" ht="40.5" customHeight="1" x14ac:dyDescent="0.2">
      <c r="A70" s="56" t="s">
        <v>26</v>
      </c>
      <c r="B70" s="56"/>
      <c r="C70" s="56"/>
      <c r="D70" s="56"/>
      <c r="E70" s="56"/>
      <c r="F70" s="56"/>
      <c r="G70" s="56"/>
      <c r="H70" s="57" t="s">
        <v>97</v>
      </c>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2"/>
      <c r="AK70" s="52"/>
      <c r="AL70" s="52"/>
      <c r="AM70" s="52"/>
      <c r="AN70" s="52"/>
      <c r="AO70" s="52"/>
      <c r="AP70" s="52"/>
      <c r="AQ70" s="52"/>
      <c r="AR70" s="52"/>
      <c r="AS70" s="52"/>
      <c r="AT70" s="52"/>
      <c r="AU70" s="52"/>
      <c r="AV70" s="52"/>
      <c r="AW70" s="52"/>
      <c r="AX70" s="52"/>
      <c r="AY70" s="52"/>
      <c r="AZ70" s="88">
        <f>AZ72+AZ122+AZ132</f>
        <v>2364628.1850000001</v>
      </c>
      <c r="BA70" s="88"/>
      <c r="BB70" s="88"/>
      <c r="BC70" s="88"/>
      <c r="BD70" s="88"/>
      <c r="BE70" s="88"/>
      <c r="BF70" s="88"/>
      <c r="BG70" s="88"/>
      <c r="BH70" s="88"/>
      <c r="BI70" s="88"/>
      <c r="BJ70" s="88"/>
      <c r="BK70" s="88"/>
      <c r="BL70" s="88"/>
      <c r="BM70" s="88"/>
      <c r="BN70" s="88"/>
      <c r="BO70" s="88"/>
      <c r="BP70" s="88"/>
      <c r="BQ70" s="88"/>
      <c r="BR70" s="88"/>
      <c r="BS70" s="88"/>
      <c r="BT70" s="88">
        <f>BT72+BT122+BT132</f>
        <v>2389504.1999999997</v>
      </c>
      <c r="BU70" s="88"/>
      <c r="BV70" s="88"/>
      <c r="BW70" s="88"/>
      <c r="BX70" s="88"/>
      <c r="BY70" s="88"/>
      <c r="BZ70" s="88"/>
      <c r="CA70" s="88"/>
      <c r="CB70" s="88"/>
      <c r="CC70" s="88"/>
      <c r="CD70" s="88"/>
      <c r="CE70" s="88"/>
      <c r="CF70" s="88"/>
      <c r="CG70" s="88"/>
      <c r="CH70" s="88"/>
      <c r="CI70" s="88"/>
      <c r="CJ70" s="88"/>
      <c r="CK70" s="88">
        <f>CK72+CK122+CK132</f>
        <v>2394378.0970000001</v>
      </c>
      <c r="CL70" s="88"/>
      <c r="CM70" s="88"/>
      <c r="CN70" s="88"/>
      <c r="CO70" s="88"/>
      <c r="CP70" s="88"/>
      <c r="CQ70" s="88"/>
      <c r="CR70" s="88"/>
      <c r="CS70" s="88"/>
      <c r="CT70" s="88"/>
      <c r="CU70" s="88"/>
      <c r="CV70" s="88"/>
      <c r="CW70" s="88"/>
      <c r="CX70" s="88"/>
      <c r="CY70" s="88"/>
      <c r="CZ70" s="88"/>
      <c r="DA70" s="88"/>
      <c r="DN70" s="10">
        <f>'[2]3 Выручка'!$T$10*1000-AZ70</f>
        <v>61237.220999999903</v>
      </c>
      <c r="DO70" s="10">
        <f>'[1]ПО 2023'!$E$17/1000-BT70</f>
        <v>-120565.29999999981</v>
      </c>
      <c r="DP70" s="10">
        <f>'[1]ПО 2024'!$E$17/1000-CK70</f>
        <v>-20997.597000000067</v>
      </c>
      <c r="DQ70" s="10">
        <f>SUM(AZ70:DA70)-SUM([3]стр.1_9!$AZ$70:$DA$70)</f>
        <v>80325.675999999978</v>
      </c>
      <c r="DR70" s="11"/>
    </row>
    <row r="71" spans="1:122" s="9" customFormat="1" ht="15" customHeight="1" x14ac:dyDescent="0.2">
      <c r="A71" s="56"/>
      <c r="B71" s="56"/>
      <c r="C71" s="56"/>
      <c r="D71" s="56"/>
      <c r="E71" s="56"/>
      <c r="F71" s="56"/>
      <c r="G71" s="56"/>
      <c r="H71" s="57" t="s">
        <v>65</v>
      </c>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2"/>
      <c r="AK71" s="52"/>
      <c r="AL71" s="52"/>
      <c r="AM71" s="52"/>
      <c r="AN71" s="52"/>
      <c r="AO71" s="52"/>
      <c r="AP71" s="52"/>
      <c r="AQ71" s="52"/>
      <c r="AR71" s="52"/>
      <c r="AS71" s="52"/>
      <c r="AT71" s="52"/>
      <c r="AU71" s="52"/>
      <c r="AV71" s="52"/>
      <c r="AW71" s="52"/>
      <c r="AX71" s="52"/>
      <c r="AY71" s="52"/>
      <c r="AZ71" s="89"/>
      <c r="BA71" s="89"/>
      <c r="BB71" s="89"/>
      <c r="BC71" s="89"/>
      <c r="BD71" s="89"/>
      <c r="BE71" s="89"/>
      <c r="BF71" s="89"/>
      <c r="BG71" s="89"/>
      <c r="BH71" s="89"/>
      <c r="BI71" s="89"/>
      <c r="BJ71" s="89"/>
      <c r="BK71" s="89"/>
      <c r="BL71" s="89"/>
      <c r="BM71" s="89"/>
      <c r="BN71" s="89"/>
      <c r="BO71" s="89"/>
      <c r="BP71" s="89"/>
      <c r="BQ71" s="89"/>
      <c r="BR71" s="89"/>
      <c r="BS71" s="89"/>
      <c r="BT71" s="89"/>
      <c r="BU71" s="89"/>
      <c r="BV71" s="89"/>
      <c r="BW71" s="89"/>
      <c r="BX71" s="89"/>
      <c r="BY71" s="89"/>
      <c r="BZ71" s="89"/>
      <c r="CA71" s="89"/>
      <c r="CB71" s="89"/>
      <c r="CC71" s="89"/>
      <c r="CD71" s="89"/>
      <c r="CE71" s="89"/>
      <c r="CF71" s="89"/>
      <c r="CG71" s="89"/>
      <c r="CH71" s="89"/>
      <c r="CI71" s="89"/>
      <c r="CJ71" s="89"/>
      <c r="CK71" s="89"/>
      <c r="CL71" s="89"/>
      <c r="CM71" s="89"/>
      <c r="CN71" s="89"/>
      <c r="CO71" s="89"/>
      <c r="CP71" s="89"/>
      <c r="CQ71" s="89"/>
      <c r="CR71" s="89"/>
      <c r="CS71" s="89"/>
      <c r="CT71" s="89"/>
      <c r="CU71" s="89"/>
      <c r="CV71" s="89"/>
      <c r="CW71" s="89"/>
      <c r="CX71" s="89"/>
      <c r="CY71" s="89"/>
      <c r="CZ71" s="89"/>
      <c r="DA71" s="89"/>
      <c r="DN71" s="10"/>
      <c r="DO71" s="10"/>
      <c r="DP71" s="10"/>
      <c r="DQ71" s="10"/>
      <c r="DR71" s="11"/>
    </row>
    <row r="72" spans="1:122" s="9" customFormat="1" ht="40.5" customHeight="1" x14ac:dyDescent="0.2">
      <c r="A72" s="56" t="s">
        <v>28</v>
      </c>
      <c r="B72" s="56"/>
      <c r="C72" s="56"/>
      <c r="D72" s="56"/>
      <c r="E72" s="56"/>
      <c r="F72" s="56"/>
      <c r="G72" s="56"/>
      <c r="H72" s="57" t="s">
        <v>98</v>
      </c>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2" t="s">
        <v>53</v>
      </c>
      <c r="AK72" s="52"/>
      <c r="AL72" s="52"/>
      <c r="AM72" s="52"/>
      <c r="AN72" s="52"/>
      <c r="AO72" s="52"/>
      <c r="AP72" s="52"/>
      <c r="AQ72" s="52"/>
      <c r="AR72" s="52"/>
      <c r="AS72" s="52"/>
      <c r="AT72" s="52"/>
      <c r="AU72" s="52"/>
      <c r="AV72" s="52"/>
      <c r="AW72" s="52"/>
      <c r="AX72" s="52"/>
      <c r="AY72" s="52"/>
      <c r="AZ72" s="53">
        <f>AZ73+AZ76</f>
        <v>746007.82700000005</v>
      </c>
      <c r="BA72" s="53"/>
      <c r="BB72" s="53"/>
      <c r="BC72" s="53"/>
      <c r="BD72" s="53"/>
      <c r="BE72" s="53"/>
      <c r="BF72" s="53"/>
      <c r="BG72" s="53"/>
      <c r="BH72" s="53"/>
      <c r="BI72" s="53"/>
      <c r="BJ72" s="53"/>
      <c r="BK72" s="53"/>
      <c r="BL72" s="53"/>
      <c r="BM72" s="53"/>
      <c r="BN72" s="53"/>
      <c r="BO72" s="53"/>
      <c r="BP72" s="53"/>
      <c r="BQ72" s="53"/>
      <c r="BR72" s="53"/>
      <c r="BS72" s="53"/>
      <c r="BT72" s="53">
        <f>BT73+BT76</f>
        <v>743297.59999999986</v>
      </c>
      <c r="BU72" s="53"/>
      <c r="BV72" s="53"/>
      <c r="BW72" s="53"/>
      <c r="BX72" s="53"/>
      <c r="BY72" s="53"/>
      <c r="BZ72" s="53"/>
      <c r="CA72" s="53"/>
      <c r="CB72" s="53"/>
      <c r="CC72" s="53"/>
      <c r="CD72" s="53"/>
      <c r="CE72" s="53"/>
      <c r="CF72" s="53"/>
      <c r="CG72" s="53"/>
      <c r="CH72" s="53"/>
      <c r="CI72" s="53"/>
      <c r="CJ72" s="53"/>
      <c r="CK72" s="53">
        <f>CK73+CK76</f>
        <v>756783.15899999999</v>
      </c>
      <c r="CL72" s="53"/>
      <c r="CM72" s="53"/>
      <c r="CN72" s="53"/>
      <c r="CO72" s="53"/>
      <c r="CP72" s="53"/>
      <c r="CQ72" s="53"/>
      <c r="CR72" s="53"/>
      <c r="CS72" s="53"/>
      <c r="CT72" s="53"/>
      <c r="CU72" s="53"/>
      <c r="CV72" s="53"/>
      <c r="CW72" s="53"/>
      <c r="CX72" s="53"/>
      <c r="CY72" s="53"/>
      <c r="CZ72" s="53"/>
      <c r="DA72" s="53"/>
      <c r="DN72" s="10">
        <f>'[2]3 Выручка'!$T$13*1000-AZ72</f>
        <v>-43331.39300000004</v>
      </c>
      <c r="DO72" s="10">
        <f>'[1]ПО 2023'!$E$13/1000-BT72</f>
        <v>-58529.59999999986</v>
      </c>
      <c r="DP72" s="10">
        <f>'[1]ПО 2024'!$E$13/1000-CK72</f>
        <v>-31566.042000000016</v>
      </c>
      <c r="DQ72" s="10">
        <f>SUM(AZ72:DA72)-SUM([3]стр.1_9!$AZ$72:$DA$72)</f>
        <v>133427.03500000015</v>
      </c>
      <c r="DR72" s="11"/>
    </row>
    <row r="73" spans="1:122" s="9" customFormat="1" ht="27.75" customHeight="1" x14ac:dyDescent="0.2">
      <c r="A73" s="56" t="s">
        <v>99</v>
      </c>
      <c r="B73" s="56"/>
      <c r="C73" s="56"/>
      <c r="D73" s="56"/>
      <c r="E73" s="56"/>
      <c r="F73" s="56"/>
      <c r="G73" s="56"/>
      <c r="H73" s="57" t="s">
        <v>100</v>
      </c>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2" t="s">
        <v>53</v>
      </c>
      <c r="AK73" s="52"/>
      <c r="AL73" s="52"/>
      <c r="AM73" s="52"/>
      <c r="AN73" s="52"/>
      <c r="AO73" s="52"/>
      <c r="AP73" s="52"/>
      <c r="AQ73" s="52"/>
      <c r="AR73" s="52"/>
      <c r="AS73" s="52"/>
      <c r="AT73" s="52"/>
      <c r="AU73" s="52"/>
      <c r="AV73" s="52"/>
      <c r="AW73" s="52"/>
      <c r="AX73" s="52"/>
      <c r="AY73" s="52"/>
      <c r="AZ73" s="53">
        <f>AZ74+AZ75</f>
        <v>746007.82700000005</v>
      </c>
      <c r="BA73" s="53"/>
      <c r="BB73" s="53"/>
      <c r="BC73" s="53"/>
      <c r="BD73" s="53"/>
      <c r="BE73" s="53"/>
      <c r="BF73" s="53"/>
      <c r="BG73" s="53"/>
      <c r="BH73" s="53"/>
      <c r="BI73" s="53"/>
      <c r="BJ73" s="53"/>
      <c r="BK73" s="53"/>
      <c r="BL73" s="53"/>
      <c r="BM73" s="53"/>
      <c r="BN73" s="53"/>
      <c r="BO73" s="53"/>
      <c r="BP73" s="53"/>
      <c r="BQ73" s="53"/>
      <c r="BR73" s="53"/>
      <c r="BS73" s="53"/>
      <c r="BT73" s="53">
        <f>BT74+BT75</f>
        <v>743297.59999999986</v>
      </c>
      <c r="BU73" s="53"/>
      <c r="BV73" s="53"/>
      <c r="BW73" s="53"/>
      <c r="BX73" s="53"/>
      <c r="BY73" s="53"/>
      <c r="BZ73" s="53"/>
      <c r="CA73" s="53"/>
      <c r="CB73" s="53"/>
      <c r="CC73" s="53"/>
      <c r="CD73" s="53"/>
      <c r="CE73" s="53"/>
      <c r="CF73" s="53"/>
      <c r="CG73" s="53"/>
      <c r="CH73" s="53"/>
      <c r="CI73" s="53"/>
      <c r="CJ73" s="53"/>
      <c r="CK73" s="53">
        <f>CK74+CK75</f>
        <v>756783.15899999999</v>
      </c>
      <c r="CL73" s="53"/>
      <c r="CM73" s="53"/>
      <c r="CN73" s="53"/>
      <c r="CO73" s="53"/>
      <c r="CP73" s="53"/>
      <c r="CQ73" s="53"/>
      <c r="CR73" s="53"/>
      <c r="CS73" s="53"/>
      <c r="CT73" s="53"/>
      <c r="CU73" s="53"/>
      <c r="CV73" s="53"/>
      <c r="CW73" s="53"/>
      <c r="CX73" s="53"/>
      <c r="CY73" s="53"/>
      <c r="CZ73" s="53"/>
      <c r="DA73" s="53"/>
      <c r="DN73" s="10"/>
      <c r="DO73" s="10"/>
      <c r="DP73" s="10"/>
      <c r="DQ73" s="10"/>
      <c r="DR73" s="11"/>
    </row>
    <row r="74" spans="1:122" s="9" customFormat="1" ht="15" customHeight="1" x14ac:dyDescent="0.2">
      <c r="A74" s="56"/>
      <c r="B74" s="56"/>
      <c r="C74" s="56"/>
      <c r="D74" s="56"/>
      <c r="E74" s="56"/>
      <c r="F74" s="56"/>
      <c r="G74" s="56"/>
      <c r="H74" s="57" t="s">
        <v>101</v>
      </c>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2" t="s">
        <v>53</v>
      </c>
      <c r="AK74" s="52"/>
      <c r="AL74" s="52"/>
      <c r="AM74" s="52"/>
      <c r="AN74" s="52"/>
      <c r="AO74" s="52"/>
      <c r="AP74" s="52"/>
      <c r="AQ74" s="52"/>
      <c r="AR74" s="52"/>
      <c r="AS74" s="52"/>
      <c r="AT74" s="52"/>
      <c r="AU74" s="52"/>
      <c r="AV74" s="52"/>
      <c r="AW74" s="52"/>
      <c r="AX74" s="52"/>
      <c r="AY74" s="52"/>
      <c r="AZ74" s="53">
        <f>AZ82+AZ89+AZ96+AZ110+AZ117</f>
        <v>376053.054</v>
      </c>
      <c r="BA74" s="53"/>
      <c r="BB74" s="53"/>
      <c r="BC74" s="53"/>
      <c r="BD74" s="53"/>
      <c r="BE74" s="53"/>
      <c r="BF74" s="53"/>
      <c r="BG74" s="53"/>
      <c r="BH74" s="53"/>
      <c r="BI74" s="53"/>
      <c r="BJ74" s="53"/>
      <c r="BK74" s="53"/>
      <c r="BL74" s="53"/>
      <c r="BM74" s="53"/>
      <c r="BN74" s="53"/>
      <c r="BO74" s="53"/>
      <c r="BP74" s="53"/>
      <c r="BQ74" s="53"/>
      <c r="BR74" s="53"/>
      <c r="BS74" s="53"/>
      <c r="BT74" s="53">
        <f>BT82+BT89+BT96+BT110+BT117</f>
        <v>554428.19999999995</v>
      </c>
      <c r="BU74" s="53"/>
      <c r="BV74" s="53"/>
      <c r="BW74" s="53"/>
      <c r="BX74" s="53"/>
      <c r="BY74" s="53"/>
      <c r="BZ74" s="53"/>
      <c r="CA74" s="53"/>
      <c r="CB74" s="53"/>
      <c r="CC74" s="53"/>
      <c r="CD74" s="53"/>
      <c r="CE74" s="53"/>
      <c r="CF74" s="53"/>
      <c r="CG74" s="53"/>
      <c r="CH74" s="53"/>
      <c r="CI74" s="53"/>
      <c r="CJ74" s="53"/>
      <c r="CK74" s="53">
        <f>CK82+CK89+CK96+CK110+CK117</f>
        <v>381432.62</v>
      </c>
      <c r="CL74" s="53"/>
      <c r="CM74" s="53"/>
      <c r="CN74" s="53"/>
      <c r="CO74" s="53"/>
      <c r="CP74" s="53"/>
      <c r="CQ74" s="53"/>
      <c r="CR74" s="53"/>
      <c r="CS74" s="53"/>
      <c r="CT74" s="53"/>
      <c r="CU74" s="53"/>
      <c r="CV74" s="53"/>
      <c r="CW74" s="53"/>
      <c r="CX74" s="53"/>
      <c r="CY74" s="53"/>
      <c r="CZ74" s="53"/>
      <c r="DA74" s="53"/>
      <c r="DN74" s="10">
        <f>'[2]3 Выручка'!$W$13*1000-AZ74</f>
        <v>-24071.022999999986</v>
      </c>
      <c r="DO74" s="10">
        <f>'[1]ПО 2023'!$C$13/1000-BT74</f>
        <v>-212203.2</v>
      </c>
      <c r="DP74" s="10">
        <f>'[1]ПО 2024'!$C$13/1000-CK74</f>
        <v>-16796.40499999997</v>
      </c>
      <c r="DQ74" s="10">
        <f>SUM(AZ74:DA74)-SUM([3]стр.1_9!$AZ$74:$DA$74)</f>
        <v>253070.62799999979</v>
      </c>
      <c r="DR74" s="11"/>
    </row>
    <row r="75" spans="1:122" s="9" customFormat="1" ht="15" customHeight="1" x14ac:dyDescent="0.2">
      <c r="A75" s="56"/>
      <c r="B75" s="56"/>
      <c r="C75" s="56"/>
      <c r="D75" s="56"/>
      <c r="E75" s="56"/>
      <c r="F75" s="56"/>
      <c r="G75" s="56"/>
      <c r="H75" s="57" t="s">
        <v>102</v>
      </c>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2" t="s">
        <v>53</v>
      </c>
      <c r="AK75" s="52"/>
      <c r="AL75" s="52"/>
      <c r="AM75" s="52"/>
      <c r="AN75" s="52"/>
      <c r="AO75" s="52"/>
      <c r="AP75" s="52"/>
      <c r="AQ75" s="52"/>
      <c r="AR75" s="52"/>
      <c r="AS75" s="52"/>
      <c r="AT75" s="52"/>
      <c r="AU75" s="52"/>
      <c r="AV75" s="52"/>
      <c r="AW75" s="52"/>
      <c r="AX75" s="52"/>
      <c r="AY75" s="52"/>
      <c r="AZ75" s="53">
        <f>AZ83+AZ90+AZ97+AZ111+AZ118</f>
        <v>369954.77300000004</v>
      </c>
      <c r="BA75" s="53"/>
      <c r="BB75" s="53"/>
      <c r="BC75" s="53"/>
      <c r="BD75" s="53"/>
      <c r="BE75" s="53"/>
      <c r="BF75" s="53"/>
      <c r="BG75" s="53"/>
      <c r="BH75" s="53"/>
      <c r="BI75" s="53"/>
      <c r="BJ75" s="53"/>
      <c r="BK75" s="53"/>
      <c r="BL75" s="53"/>
      <c r="BM75" s="53"/>
      <c r="BN75" s="53"/>
      <c r="BO75" s="53"/>
      <c r="BP75" s="53"/>
      <c r="BQ75" s="53"/>
      <c r="BR75" s="53"/>
      <c r="BS75" s="53"/>
      <c r="BT75" s="53">
        <f>BT83+BT90+BT97+BT111+BT118</f>
        <v>188869.39999999994</v>
      </c>
      <c r="BU75" s="53"/>
      <c r="BV75" s="53"/>
      <c r="BW75" s="53"/>
      <c r="BX75" s="53"/>
      <c r="BY75" s="53"/>
      <c r="BZ75" s="53"/>
      <c r="CA75" s="53"/>
      <c r="CB75" s="53"/>
      <c r="CC75" s="53"/>
      <c r="CD75" s="53"/>
      <c r="CE75" s="53"/>
      <c r="CF75" s="53"/>
      <c r="CG75" s="53"/>
      <c r="CH75" s="53"/>
      <c r="CI75" s="53"/>
      <c r="CJ75" s="53"/>
      <c r="CK75" s="53">
        <f>CK83+CK90+CK97+CK111+CK118</f>
        <v>375350.53899999999</v>
      </c>
      <c r="CL75" s="53"/>
      <c r="CM75" s="53"/>
      <c r="CN75" s="53"/>
      <c r="CO75" s="53"/>
      <c r="CP75" s="53"/>
      <c r="CQ75" s="53"/>
      <c r="CR75" s="53"/>
      <c r="CS75" s="53"/>
      <c r="CT75" s="53"/>
      <c r="CU75" s="53"/>
      <c r="CV75" s="53"/>
      <c r="CW75" s="53"/>
      <c r="CX75" s="53"/>
      <c r="CY75" s="53"/>
      <c r="CZ75" s="53"/>
      <c r="DA75" s="53"/>
      <c r="DN75" s="10">
        <f>DN72-DN74</f>
        <v>-19260.370000000054</v>
      </c>
      <c r="DO75" s="10">
        <f>'[1]ПО 2023'!$D$13/1000-BT75</f>
        <v>153673.60000000006</v>
      </c>
      <c r="DP75" s="10">
        <f>'[1]ПО 2024'!$D$13/1000-CK75</f>
        <v>-14769.636999999988</v>
      </c>
      <c r="DQ75" s="10">
        <f>SUM(AZ75:DA75)-SUM([3]стр.1_9!$AZ$75:$DA$75)</f>
        <v>-119643.59300000023</v>
      </c>
      <c r="DR75" s="11"/>
    </row>
    <row r="76" spans="1:122" s="9" customFormat="1" ht="15" customHeight="1" x14ac:dyDescent="0.2">
      <c r="A76" s="56" t="s">
        <v>103</v>
      </c>
      <c r="B76" s="56"/>
      <c r="C76" s="56"/>
      <c r="D76" s="56"/>
      <c r="E76" s="56"/>
      <c r="F76" s="56"/>
      <c r="G76" s="56"/>
      <c r="H76" s="57" t="s">
        <v>104</v>
      </c>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2" t="s">
        <v>53</v>
      </c>
      <c r="AK76" s="52"/>
      <c r="AL76" s="52"/>
      <c r="AM76" s="52"/>
      <c r="AN76" s="52"/>
      <c r="AO76" s="52"/>
      <c r="AP76" s="52"/>
      <c r="AQ76" s="52"/>
      <c r="AR76" s="52"/>
      <c r="AS76" s="52"/>
      <c r="AT76" s="52"/>
      <c r="AU76" s="52"/>
      <c r="AV76" s="52"/>
      <c r="AW76" s="52"/>
      <c r="AX76" s="52"/>
      <c r="AY76" s="52"/>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53"/>
      <c r="BZ76" s="53"/>
      <c r="CA76" s="53"/>
      <c r="CB76" s="53"/>
      <c r="CC76" s="53"/>
      <c r="CD76" s="53"/>
      <c r="CE76" s="53"/>
      <c r="CF76" s="53"/>
      <c r="CG76" s="53"/>
      <c r="CH76" s="53"/>
      <c r="CI76" s="53"/>
      <c r="CJ76" s="53"/>
      <c r="CK76" s="53"/>
      <c r="CL76" s="53"/>
      <c r="CM76" s="53"/>
      <c r="CN76" s="53"/>
      <c r="CO76" s="53"/>
      <c r="CP76" s="53"/>
      <c r="CQ76" s="53"/>
      <c r="CR76" s="53"/>
      <c r="CS76" s="53"/>
      <c r="CT76" s="53"/>
      <c r="CU76" s="53"/>
      <c r="CV76" s="53"/>
      <c r="CW76" s="53"/>
      <c r="CX76" s="53"/>
      <c r="CY76" s="53"/>
      <c r="CZ76" s="53"/>
      <c r="DA76" s="53"/>
      <c r="DN76" s="10"/>
      <c r="DO76" s="10"/>
      <c r="DP76" s="10"/>
      <c r="DQ76" s="11"/>
      <c r="DR76" s="11"/>
    </row>
    <row r="77" spans="1:122" s="9" customFormat="1" ht="15" customHeight="1" x14ac:dyDescent="0.2">
      <c r="A77" s="56"/>
      <c r="B77" s="56"/>
      <c r="C77" s="56"/>
      <c r="D77" s="56"/>
      <c r="E77" s="56"/>
      <c r="F77" s="56"/>
      <c r="G77" s="56"/>
      <c r="H77" s="57" t="s">
        <v>101</v>
      </c>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2" t="s">
        <v>53</v>
      </c>
      <c r="AK77" s="52"/>
      <c r="AL77" s="52"/>
      <c r="AM77" s="52"/>
      <c r="AN77" s="52"/>
      <c r="AO77" s="52"/>
      <c r="AP77" s="52"/>
      <c r="AQ77" s="52"/>
      <c r="AR77" s="52"/>
      <c r="AS77" s="52"/>
      <c r="AT77" s="52"/>
      <c r="AU77" s="52"/>
      <c r="AV77" s="52"/>
      <c r="AW77" s="52"/>
      <c r="AX77" s="52"/>
      <c r="AY77" s="52"/>
      <c r="AZ77" s="53"/>
      <c r="BA77" s="53"/>
      <c r="BB77" s="53"/>
      <c r="BC77" s="53"/>
      <c r="BD77" s="53"/>
      <c r="BE77" s="53"/>
      <c r="BF77" s="53"/>
      <c r="BG77" s="53"/>
      <c r="BH77" s="53"/>
      <c r="BI77" s="53"/>
      <c r="BJ77" s="53"/>
      <c r="BK77" s="53"/>
      <c r="BL77" s="53"/>
      <c r="BM77" s="53"/>
      <c r="BN77" s="53"/>
      <c r="BO77" s="53"/>
      <c r="BP77" s="53"/>
      <c r="BQ77" s="53"/>
      <c r="BR77" s="53"/>
      <c r="BS77" s="53"/>
      <c r="BT77" s="53"/>
      <c r="BU77" s="53"/>
      <c r="BV77" s="53"/>
      <c r="BW77" s="53"/>
      <c r="BX77" s="53"/>
      <c r="BY77" s="53"/>
      <c r="BZ77" s="53"/>
      <c r="CA77" s="53"/>
      <c r="CB77" s="53"/>
      <c r="CC77" s="53"/>
      <c r="CD77" s="53"/>
      <c r="CE77" s="53"/>
      <c r="CF77" s="53"/>
      <c r="CG77" s="53"/>
      <c r="CH77" s="53"/>
      <c r="CI77" s="53"/>
      <c r="CJ77" s="53"/>
      <c r="CK77" s="53"/>
      <c r="CL77" s="53"/>
      <c r="CM77" s="53"/>
      <c r="CN77" s="53"/>
      <c r="CO77" s="53"/>
      <c r="CP77" s="53"/>
      <c r="CQ77" s="53"/>
      <c r="CR77" s="53"/>
      <c r="CS77" s="53"/>
      <c r="CT77" s="53"/>
      <c r="CU77" s="53"/>
      <c r="CV77" s="53"/>
      <c r="CW77" s="53"/>
      <c r="CX77" s="53"/>
      <c r="CY77" s="53"/>
      <c r="CZ77" s="53"/>
      <c r="DA77" s="53"/>
      <c r="DN77" s="10"/>
      <c r="DO77" s="10"/>
      <c r="DP77" s="10"/>
      <c r="DQ77" s="11"/>
      <c r="DR77" s="11"/>
    </row>
    <row r="78" spans="1:122" s="9" customFormat="1" ht="15" customHeight="1" x14ac:dyDescent="0.2">
      <c r="A78" s="56"/>
      <c r="B78" s="56"/>
      <c r="C78" s="56"/>
      <c r="D78" s="56"/>
      <c r="E78" s="56"/>
      <c r="F78" s="56"/>
      <c r="G78" s="56"/>
      <c r="H78" s="57" t="s">
        <v>102</v>
      </c>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2" t="s">
        <v>53</v>
      </c>
      <c r="AK78" s="52"/>
      <c r="AL78" s="52"/>
      <c r="AM78" s="52"/>
      <c r="AN78" s="52"/>
      <c r="AO78" s="52"/>
      <c r="AP78" s="52"/>
      <c r="AQ78" s="52"/>
      <c r="AR78" s="52"/>
      <c r="AS78" s="52"/>
      <c r="AT78" s="52"/>
      <c r="AU78" s="52"/>
      <c r="AV78" s="52"/>
      <c r="AW78" s="52"/>
      <c r="AX78" s="52"/>
      <c r="AY78" s="52"/>
      <c r="AZ78" s="53"/>
      <c r="BA78" s="53"/>
      <c r="BB78" s="53"/>
      <c r="BC78" s="53"/>
      <c r="BD78" s="53"/>
      <c r="BE78" s="53"/>
      <c r="BF78" s="53"/>
      <c r="BG78" s="53"/>
      <c r="BH78" s="53"/>
      <c r="BI78" s="53"/>
      <c r="BJ78" s="53"/>
      <c r="BK78" s="53"/>
      <c r="BL78" s="53"/>
      <c r="BM78" s="53"/>
      <c r="BN78" s="53"/>
      <c r="BO78" s="53"/>
      <c r="BP78" s="53"/>
      <c r="BQ78" s="53"/>
      <c r="BR78" s="53"/>
      <c r="BS78" s="53"/>
      <c r="BT78" s="53"/>
      <c r="BU78" s="53"/>
      <c r="BV78" s="53"/>
      <c r="BW78" s="53"/>
      <c r="BX78" s="53"/>
      <c r="BY78" s="53"/>
      <c r="BZ78" s="53"/>
      <c r="CA78" s="53"/>
      <c r="CB78" s="53"/>
      <c r="CC78" s="53"/>
      <c r="CD78" s="53"/>
      <c r="CE78" s="53"/>
      <c r="CF78" s="53"/>
      <c r="CG78" s="53"/>
      <c r="CH78" s="53"/>
      <c r="CI78" s="53"/>
      <c r="CJ78" s="53"/>
      <c r="CK78" s="53"/>
      <c r="CL78" s="53"/>
      <c r="CM78" s="53"/>
      <c r="CN78" s="53"/>
      <c r="CO78" s="53"/>
      <c r="CP78" s="53"/>
      <c r="CQ78" s="53"/>
      <c r="CR78" s="53"/>
      <c r="CS78" s="53"/>
      <c r="CT78" s="53"/>
      <c r="CU78" s="53"/>
      <c r="CV78" s="53"/>
      <c r="CW78" s="53"/>
      <c r="CX78" s="53"/>
      <c r="CY78" s="53"/>
      <c r="CZ78" s="53"/>
      <c r="DA78" s="53"/>
      <c r="DN78" s="10"/>
      <c r="DO78" s="10"/>
      <c r="DP78" s="10"/>
      <c r="DQ78" s="11"/>
      <c r="DR78" s="11"/>
    </row>
    <row r="79" spans="1:122" s="9" customFormat="1" ht="15" customHeight="1" x14ac:dyDescent="0.2">
      <c r="A79" s="56"/>
      <c r="B79" s="56"/>
      <c r="C79" s="56"/>
      <c r="D79" s="56"/>
      <c r="E79" s="56"/>
      <c r="F79" s="56"/>
      <c r="G79" s="56"/>
      <c r="H79" s="57" t="s">
        <v>65</v>
      </c>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2" t="s">
        <v>53</v>
      </c>
      <c r="AK79" s="52"/>
      <c r="AL79" s="52"/>
      <c r="AM79" s="52"/>
      <c r="AN79" s="52"/>
      <c r="AO79" s="52"/>
      <c r="AP79" s="52"/>
      <c r="AQ79" s="52"/>
      <c r="AR79" s="52"/>
      <c r="AS79" s="52"/>
      <c r="AT79" s="52"/>
      <c r="AU79" s="52"/>
      <c r="AV79" s="52"/>
      <c r="AW79" s="52"/>
      <c r="AX79" s="52"/>
      <c r="AY79" s="52"/>
      <c r="AZ79" s="53"/>
      <c r="BA79" s="53"/>
      <c r="BB79" s="53"/>
      <c r="BC79" s="53"/>
      <c r="BD79" s="53"/>
      <c r="BE79" s="53"/>
      <c r="BF79" s="53"/>
      <c r="BG79" s="53"/>
      <c r="BH79" s="53"/>
      <c r="BI79" s="53"/>
      <c r="BJ79" s="53"/>
      <c r="BK79" s="53"/>
      <c r="BL79" s="53"/>
      <c r="BM79" s="53"/>
      <c r="BN79" s="53"/>
      <c r="BO79" s="53"/>
      <c r="BP79" s="53"/>
      <c r="BQ79" s="53"/>
      <c r="BR79" s="53"/>
      <c r="BS79" s="53"/>
      <c r="BT79" s="53"/>
      <c r="BU79" s="53"/>
      <c r="BV79" s="53"/>
      <c r="BW79" s="53"/>
      <c r="BX79" s="53"/>
      <c r="BY79" s="53"/>
      <c r="BZ79" s="53"/>
      <c r="CA79" s="53"/>
      <c r="CB79" s="53"/>
      <c r="CC79" s="53"/>
      <c r="CD79" s="53"/>
      <c r="CE79" s="53"/>
      <c r="CF79" s="53"/>
      <c r="CG79" s="53"/>
      <c r="CH79" s="53"/>
      <c r="CI79" s="53"/>
      <c r="CJ79" s="53"/>
      <c r="CK79" s="53"/>
      <c r="CL79" s="53"/>
      <c r="CM79" s="53"/>
      <c r="CN79" s="53"/>
      <c r="CO79" s="53"/>
      <c r="CP79" s="53"/>
      <c r="CQ79" s="53"/>
      <c r="CR79" s="53"/>
      <c r="CS79" s="53"/>
      <c r="CT79" s="53"/>
      <c r="CU79" s="53"/>
      <c r="CV79" s="53"/>
      <c r="CW79" s="53"/>
      <c r="CX79" s="53"/>
      <c r="CY79" s="53"/>
      <c r="CZ79" s="53"/>
      <c r="DA79" s="53"/>
      <c r="DN79" s="10"/>
      <c r="DO79" s="10"/>
      <c r="DP79" s="10"/>
      <c r="DQ79" s="11"/>
      <c r="DR79" s="11"/>
    </row>
    <row r="80" spans="1:122" s="9" customFormat="1" ht="120" customHeight="1" x14ac:dyDescent="0.2">
      <c r="A80" s="56" t="s">
        <v>105</v>
      </c>
      <c r="B80" s="56"/>
      <c r="C80" s="56"/>
      <c r="D80" s="56"/>
      <c r="E80" s="56"/>
      <c r="F80" s="56"/>
      <c r="G80" s="56"/>
      <c r="H80" s="57" t="s">
        <v>106</v>
      </c>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2" t="s">
        <v>53</v>
      </c>
      <c r="AK80" s="52"/>
      <c r="AL80" s="52"/>
      <c r="AM80" s="52"/>
      <c r="AN80" s="52"/>
      <c r="AO80" s="52"/>
      <c r="AP80" s="52"/>
      <c r="AQ80" s="52"/>
      <c r="AR80" s="52"/>
      <c r="AS80" s="52"/>
      <c r="AT80" s="52"/>
      <c r="AU80" s="52"/>
      <c r="AV80" s="52"/>
      <c r="AW80" s="52"/>
      <c r="AX80" s="52"/>
      <c r="AY80" s="52"/>
      <c r="AZ80" s="53">
        <f>AZ81+AZ84</f>
        <v>265848.864</v>
      </c>
      <c r="BA80" s="53"/>
      <c r="BB80" s="53"/>
      <c r="BC80" s="53"/>
      <c r="BD80" s="53"/>
      <c r="BE80" s="53"/>
      <c r="BF80" s="53"/>
      <c r="BG80" s="53"/>
      <c r="BH80" s="53"/>
      <c r="BI80" s="53"/>
      <c r="BJ80" s="53"/>
      <c r="BK80" s="53"/>
      <c r="BL80" s="53"/>
      <c r="BM80" s="53"/>
      <c r="BN80" s="53"/>
      <c r="BO80" s="53"/>
      <c r="BP80" s="53"/>
      <c r="BQ80" s="53"/>
      <c r="BR80" s="53"/>
      <c r="BS80" s="53"/>
      <c r="BT80" s="53">
        <f>BT81+BT84</f>
        <v>266780.45699999999</v>
      </c>
      <c r="BU80" s="53"/>
      <c r="BV80" s="53"/>
      <c r="BW80" s="53"/>
      <c r="BX80" s="53"/>
      <c r="BY80" s="53"/>
      <c r="BZ80" s="53"/>
      <c r="CA80" s="53"/>
      <c r="CB80" s="53"/>
      <c r="CC80" s="53"/>
      <c r="CD80" s="53"/>
      <c r="CE80" s="53"/>
      <c r="CF80" s="53"/>
      <c r="CG80" s="53"/>
      <c r="CH80" s="53"/>
      <c r="CI80" s="53"/>
      <c r="CJ80" s="53"/>
      <c r="CK80" s="53">
        <f>CK81+CK84</f>
        <v>269688.46999999997</v>
      </c>
      <c r="CL80" s="53"/>
      <c r="CM80" s="53"/>
      <c r="CN80" s="53"/>
      <c r="CO80" s="53"/>
      <c r="CP80" s="53"/>
      <c r="CQ80" s="53"/>
      <c r="CR80" s="53"/>
      <c r="CS80" s="53"/>
      <c r="CT80" s="53"/>
      <c r="CU80" s="53"/>
      <c r="CV80" s="53"/>
      <c r="CW80" s="53"/>
      <c r="CX80" s="53"/>
      <c r="CY80" s="53"/>
      <c r="CZ80" s="53"/>
      <c r="DA80" s="53"/>
      <c r="DN80" s="10"/>
      <c r="DO80" s="10"/>
      <c r="DP80" s="10"/>
      <c r="DQ80" s="10">
        <f>SUM(AZ80:DA80)-SUM([3]стр.1_9!$AZ$80:$DA$80)</f>
        <v>20484.185999999987</v>
      </c>
      <c r="DR80" s="11"/>
    </row>
    <row r="81" spans="1:122" s="9" customFormat="1" ht="27.75" customHeight="1" x14ac:dyDescent="0.2">
      <c r="A81" s="56" t="s">
        <v>27</v>
      </c>
      <c r="B81" s="56"/>
      <c r="C81" s="56"/>
      <c r="D81" s="56"/>
      <c r="E81" s="56"/>
      <c r="F81" s="56"/>
      <c r="G81" s="56"/>
      <c r="H81" s="57" t="s">
        <v>100</v>
      </c>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2" t="s">
        <v>53</v>
      </c>
      <c r="AK81" s="52"/>
      <c r="AL81" s="52"/>
      <c r="AM81" s="52"/>
      <c r="AN81" s="52"/>
      <c r="AO81" s="52"/>
      <c r="AP81" s="52"/>
      <c r="AQ81" s="52"/>
      <c r="AR81" s="52"/>
      <c r="AS81" s="52"/>
      <c r="AT81" s="52"/>
      <c r="AU81" s="52"/>
      <c r="AV81" s="52"/>
      <c r="AW81" s="52"/>
      <c r="AX81" s="52"/>
      <c r="AY81" s="52"/>
      <c r="AZ81" s="53">
        <f>AZ82+AZ83</f>
        <v>265848.864</v>
      </c>
      <c r="BA81" s="53"/>
      <c r="BB81" s="53"/>
      <c r="BC81" s="53"/>
      <c r="BD81" s="53"/>
      <c r="BE81" s="53"/>
      <c r="BF81" s="53"/>
      <c r="BG81" s="53"/>
      <c r="BH81" s="53"/>
      <c r="BI81" s="53"/>
      <c r="BJ81" s="53"/>
      <c r="BK81" s="53"/>
      <c r="BL81" s="53"/>
      <c r="BM81" s="53"/>
      <c r="BN81" s="53"/>
      <c r="BO81" s="53"/>
      <c r="BP81" s="53"/>
      <c r="BQ81" s="53"/>
      <c r="BR81" s="53"/>
      <c r="BS81" s="53"/>
      <c r="BT81" s="53">
        <f>BT82+BT83</f>
        <v>266780.45699999999</v>
      </c>
      <c r="BU81" s="53"/>
      <c r="BV81" s="53"/>
      <c r="BW81" s="53"/>
      <c r="BX81" s="53"/>
      <c r="BY81" s="53"/>
      <c r="BZ81" s="53"/>
      <c r="CA81" s="53"/>
      <c r="CB81" s="53"/>
      <c r="CC81" s="53"/>
      <c r="CD81" s="53"/>
      <c r="CE81" s="53"/>
      <c r="CF81" s="53"/>
      <c r="CG81" s="53"/>
      <c r="CH81" s="53"/>
      <c r="CI81" s="53"/>
      <c r="CJ81" s="53"/>
      <c r="CK81" s="53">
        <f>CK82+CK83</f>
        <v>269688.46999999997</v>
      </c>
      <c r="CL81" s="53"/>
      <c r="CM81" s="53"/>
      <c r="CN81" s="53"/>
      <c r="CO81" s="53"/>
      <c r="CP81" s="53"/>
      <c r="CQ81" s="53"/>
      <c r="CR81" s="53"/>
      <c r="CS81" s="53"/>
      <c r="CT81" s="53"/>
      <c r="CU81" s="53"/>
      <c r="CV81" s="53"/>
      <c r="CW81" s="53"/>
      <c r="CX81" s="53"/>
      <c r="CY81" s="53"/>
      <c r="CZ81" s="53"/>
      <c r="DA81" s="53"/>
      <c r="DN81" s="10"/>
      <c r="DO81" s="10"/>
      <c r="DP81" s="10"/>
      <c r="DQ81" s="11"/>
      <c r="DR81" s="11"/>
    </row>
    <row r="82" spans="1:122" s="9" customFormat="1" ht="15" customHeight="1" x14ac:dyDescent="0.2">
      <c r="A82" s="56"/>
      <c r="B82" s="56"/>
      <c r="C82" s="56"/>
      <c r="D82" s="56"/>
      <c r="E82" s="56"/>
      <c r="F82" s="56"/>
      <c r="G82" s="56"/>
      <c r="H82" s="57" t="s">
        <v>101</v>
      </c>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2" t="s">
        <v>53</v>
      </c>
      <c r="AK82" s="52"/>
      <c r="AL82" s="52"/>
      <c r="AM82" s="52"/>
      <c r="AN82" s="52"/>
      <c r="AO82" s="52"/>
      <c r="AP82" s="52"/>
      <c r="AQ82" s="52"/>
      <c r="AR82" s="52"/>
      <c r="AS82" s="52"/>
      <c r="AT82" s="52"/>
      <c r="AU82" s="52"/>
      <c r="AV82" s="52"/>
      <c r="AW82" s="52"/>
      <c r="AX82" s="52"/>
      <c r="AY82" s="52"/>
      <c r="AZ82" s="53">
        <v>135132.484</v>
      </c>
      <c r="BA82" s="53"/>
      <c r="BB82" s="53"/>
      <c r="BC82" s="53"/>
      <c r="BD82" s="53"/>
      <c r="BE82" s="53"/>
      <c r="BF82" s="53"/>
      <c r="BG82" s="53"/>
      <c r="BH82" s="53"/>
      <c r="BI82" s="53"/>
      <c r="BJ82" s="53"/>
      <c r="BK82" s="53"/>
      <c r="BL82" s="53"/>
      <c r="BM82" s="53"/>
      <c r="BN82" s="53"/>
      <c r="BO82" s="53"/>
      <c r="BP82" s="53"/>
      <c r="BQ82" s="53"/>
      <c r="BR82" s="53"/>
      <c r="BS82" s="53"/>
      <c r="BT82" s="53">
        <v>199070.364</v>
      </c>
      <c r="BU82" s="53"/>
      <c r="BV82" s="53"/>
      <c r="BW82" s="53"/>
      <c r="BX82" s="53"/>
      <c r="BY82" s="53"/>
      <c r="BZ82" s="53"/>
      <c r="CA82" s="53"/>
      <c r="CB82" s="53"/>
      <c r="CC82" s="53"/>
      <c r="CD82" s="53"/>
      <c r="CE82" s="53"/>
      <c r="CF82" s="53"/>
      <c r="CG82" s="53"/>
      <c r="CH82" s="53"/>
      <c r="CI82" s="53"/>
      <c r="CJ82" s="53"/>
      <c r="CK82" s="53">
        <v>137065.60000000001</v>
      </c>
      <c r="CL82" s="53"/>
      <c r="CM82" s="53"/>
      <c r="CN82" s="53"/>
      <c r="CO82" s="53"/>
      <c r="CP82" s="53"/>
      <c r="CQ82" s="53"/>
      <c r="CR82" s="53"/>
      <c r="CS82" s="53"/>
      <c r="CT82" s="53"/>
      <c r="CU82" s="53"/>
      <c r="CV82" s="53"/>
      <c r="CW82" s="53"/>
      <c r="CX82" s="53"/>
      <c r="CY82" s="53"/>
      <c r="CZ82" s="53"/>
      <c r="DA82" s="53"/>
      <c r="DD82" s="31"/>
      <c r="DI82" s="31"/>
      <c r="DN82" s="10"/>
      <c r="DO82" s="10"/>
      <c r="DP82" s="10"/>
      <c r="DQ82" s="10">
        <f>SUM(AZ82:DA82)-SUM([3]стр.1_9!$AZ$82:$DA$82)</f>
        <v>84892.275999999954</v>
      </c>
      <c r="DR82" s="11"/>
    </row>
    <row r="83" spans="1:122" s="9" customFormat="1" ht="15" customHeight="1" x14ac:dyDescent="0.2">
      <c r="A83" s="56"/>
      <c r="B83" s="56"/>
      <c r="C83" s="56"/>
      <c r="D83" s="56"/>
      <c r="E83" s="56"/>
      <c r="F83" s="56"/>
      <c r="G83" s="56"/>
      <c r="H83" s="57" t="s">
        <v>102</v>
      </c>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2" t="s">
        <v>53</v>
      </c>
      <c r="AK83" s="52"/>
      <c r="AL83" s="52"/>
      <c r="AM83" s="52"/>
      <c r="AN83" s="52"/>
      <c r="AO83" s="52"/>
      <c r="AP83" s="52"/>
      <c r="AQ83" s="52"/>
      <c r="AR83" s="52"/>
      <c r="AS83" s="52"/>
      <c r="AT83" s="52"/>
      <c r="AU83" s="52"/>
      <c r="AV83" s="52"/>
      <c r="AW83" s="52"/>
      <c r="AX83" s="52"/>
      <c r="AY83" s="52"/>
      <c r="AZ83" s="53">
        <v>130716.38</v>
      </c>
      <c r="BA83" s="53"/>
      <c r="BB83" s="53"/>
      <c r="BC83" s="53"/>
      <c r="BD83" s="53"/>
      <c r="BE83" s="53"/>
      <c r="BF83" s="53"/>
      <c r="BG83" s="53"/>
      <c r="BH83" s="53"/>
      <c r="BI83" s="53"/>
      <c r="BJ83" s="53"/>
      <c r="BK83" s="53"/>
      <c r="BL83" s="53"/>
      <c r="BM83" s="53"/>
      <c r="BN83" s="53"/>
      <c r="BO83" s="53"/>
      <c r="BP83" s="53"/>
      <c r="BQ83" s="53"/>
      <c r="BR83" s="53"/>
      <c r="BS83" s="53"/>
      <c r="BT83" s="53">
        <v>67710.092999999993</v>
      </c>
      <c r="BU83" s="53"/>
      <c r="BV83" s="53"/>
      <c r="BW83" s="53"/>
      <c r="BX83" s="53"/>
      <c r="BY83" s="53"/>
      <c r="BZ83" s="53"/>
      <c r="CA83" s="53"/>
      <c r="CB83" s="53"/>
      <c r="CC83" s="53"/>
      <c r="CD83" s="53"/>
      <c r="CE83" s="53"/>
      <c r="CF83" s="53"/>
      <c r="CG83" s="53"/>
      <c r="CH83" s="53"/>
      <c r="CI83" s="53"/>
      <c r="CJ83" s="53"/>
      <c r="CK83" s="53">
        <v>132622.87</v>
      </c>
      <c r="CL83" s="53"/>
      <c r="CM83" s="53"/>
      <c r="CN83" s="53"/>
      <c r="CO83" s="53"/>
      <c r="CP83" s="53"/>
      <c r="CQ83" s="53"/>
      <c r="CR83" s="53"/>
      <c r="CS83" s="53"/>
      <c r="CT83" s="53"/>
      <c r="CU83" s="53"/>
      <c r="CV83" s="53"/>
      <c r="CW83" s="53"/>
      <c r="CX83" s="53"/>
      <c r="CY83" s="53"/>
      <c r="CZ83" s="53"/>
      <c r="DA83" s="53"/>
      <c r="DN83" s="10"/>
      <c r="DO83" s="10"/>
      <c r="DP83" s="10"/>
      <c r="DQ83" s="10">
        <f>SUM(AZ83:DA83)-SUM([3]стр.1_9!$AZ$83:$DA$83)</f>
        <v>-64408.089999999967</v>
      </c>
      <c r="DR83" s="11"/>
    </row>
    <row r="84" spans="1:122" s="9" customFormat="1" ht="15" customHeight="1" x14ac:dyDescent="0.2">
      <c r="A84" s="56" t="s">
        <v>107</v>
      </c>
      <c r="B84" s="56"/>
      <c r="C84" s="56"/>
      <c r="D84" s="56"/>
      <c r="E84" s="56"/>
      <c r="F84" s="56"/>
      <c r="G84" s="56"/>
      <c r="H84" s="57" t="s">
        <v>104</v>
      </c>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2" t="s">
        <v>53</v>
      </c>
      <c r="AK84" s="52"/>
      <c r="AL84" s="52"/>
      <c r="AM84" s="52"/>
      <c r="AN84" s="52"/>
      <c r="AO84" s="52"/>
      <c r="AP84" s="52"/>
      <c r="AQ84" s="52"/>
      <c r="AR84" s="52"/>
      <c r="AS84" s="52"/>
      <c r="AT84" s="52"/>
      <c r="AU84" s="52"/>
      <c r="AV84" s="52"/>
      <c r="AW84" s="52"/>
      <c r="AX84" s="52"/>
      <c r="AY84" s="52"/>
      <c r="AZ84" s="53"/>
      <c r="BA84" s="53"/>
      <c r="BB84" s="53"/>
      <c r="BC84" s="53"/>
      <c r="BD84" s="53"/>
      <c r="BE84" s="53"/>
      <c r="BF84" s="53"/>
      <c r="BG84" s="53"/>
      <c r="BH84" s="53"/>
      <c r="BI84" s="53"/>
      <c r="BJ84" s="53"/>
      <c r="BK84" s="53"/>
      <c r="BL84" s="53"/>
      <c r="BM84" s="53"/>
      <c r="BN84" s="53"/>
      <c r="BO84" s="53"/>
      <c r="BP84" s="53"/>
      <c r="BQ84" s="53"/>
      <c r="BR84" s="53"/>
      <c r="BS84" s="53"/>
      <c r="BT84" s="53"/>
      <c r="BU84" s="53"/>
      <c r="BV84" s="53"/>
      <c r="BW84" s="53"/>
      <c r="BX84" s="53"/>
      <c r="BY84" s="53"/>
      <c r="BZ84" s="53"/>
      <c r="CA84" s="53"/>
      <c r="CB84" s="53"/>
      <c r="CC84" s="53"/>
      <c r="CD84" s="53"/>
      <c r="CE84" s="53"/>
      <c r="CF84" s="53"/>
      <c r="CG84" s="53"/>
      <c r="CH84" s="53"/>
      <c r="CI84" s="53"/>
      <c r="CJ84" s="53"/>
      <c r="CK84" s="53"/>
      <c r="CL84" s="53"/>
      <c r="CM84" s="53"/>
      <c r="CN84" s="53"/>
      <c r="CO84" s="53"/>
      <c r="CP84" s="53"/>
      <c r="CQ84" s="53"/>
      <c r="CR84" s="53"/>
      <c r="CS84" s="53"/>
      <c r="CT84" s="53"/>
      <c r="CU84" s="53"/>
      <c r="CV84" s="53"/>
      <c r="CW84" s="53"/>
      <c r="CX84" s="53"/>
      <c r="CY84" s="53"/>
      <c r="CZ84" s="53"/>
      <c r="DA84" s="53"/>
      <c r="DN84" s="10"/>
      <c r="DO84" s="10"/>
      <c r="DP84" s="10"/>
      <c r="DQ84" s="11"/>
      <c r="DR84" s="11"/>
    </row>
    <row r="85" spans="1:122" s="9" customFormat="1" ht="15" customHeight="1" x14ac:dyDescent="0.2">
      <c r="A85" s="56"/>
      <c r="B85" s="56"/>
      <c r="C85" s="56"/>
      <c r="D85" s="56"/>
      <c r="E85" s="56"/>
      <c r="F85" s="56"/>
      <c r="G85" s="56"/>
      <c r="H85" s="57" t="s">
        <v>101</v>
      </c>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2" t="s">
        <v>53</v>
      </c>
      <c r="AK85" s="52"/>
      <c r="AL85" s="52"/>
      <c r="AM85" s="52"/>
      <c r="AN85" s="52"/>
      <c r="AO85" s="52"/>
      <c r="AP85" s="52"/>
      <c r="AQ85" s="52"/>
      <c r="AR85" s="52"/>
      <c r="AS85" s="52"/>
      <c r="AT85" s="52"/>
      <c r="AU85" s="52"/>
      <c r="AV85" s="52"/>
      <c r="AW85" s="52"/>
      <c r="AX85" s="52"/>
      <c r="AY85" s="52"/>
      <c r="AZ85" s="53"/>
      <c r="BA85" s="53"/>
      <c r="BB85" s="53"/>
      <c r="BC85" s="53"/>
      <c r="BD85" s="53"/>
      <c r="BE85" s="53"/>
      <c r="BF85" s="53"/>
      <c r="BG85" s="53"/>
      <c r="BH85" s="53"/>
      <c r="BI85" s="53"/>
      <c r="BJ85" s="53"/>
      <c r="BK85" s="53"/>
      <c r="BL85" s="53"/>
      <c r="BM85" s="53"/>
      <c r="BN85" s="53"/>
      <c r="BO85" s="53"/>
      <c r="BP85" s="53"/>
      <c r="BQ85" s="53"/>
      <c r="BR85" s="53"/>
      <c r="BS85" s="53"/>
      <c r="BT85" s="53"/>
      <c r="BU85" s="53"/>
      <c r="BV85" s="53"/>
      <c r="BW85" s="53"/>
      <c r="BX85" s="53"/>
      <c r="BY85" s="53"/>
      <c r="BZ85" s="53"/>
      <c r="CA85" s="53"/>
      <c r="CB85" s="53"/>
      <c r="CC85" s="53"/>
      <c r="CD85" s="53"/>
      <c r="CE85" s="53"/>
      <c r="CF85" s="53"/>
      <c r="CG85" s="53"/>
      <c r="CH85" s="53"/>
      <c r="CI85" s="53"/>
      <c r="CJ85" s="53"/>
      <c r="CK85" s="53"/>
      <c r="CL85" s="53"/>
      <c r="CM85" s="53"/>
      <c r="CN85" s="53"/>
      <c r="CO85" s="53"/>
      <c r="CP85" s="53"/>
      <c r="CQ85" s="53"/>
      <c r="CR85" s="53"/>
      <c r="CS85" s="53"/>
      <c r="CT85" s="53"/>
      <c r="CU85" s="53"/>
      <c r="CV85" s="53"/>
      <c r="CW85" s="53"/>
      <c r="CX85" s="53"/>
      <c r="CY85" s="53"/>
      <c r="CZ85" s="53"/>
      <c r="DA85" s="53"/>
      <c r="DN85" s="10"/>
      <c r="DO85" s="10"/>
      <c r="DP85" s="10"/>
      <c r="DQ85" s="11"/>
      <c r="DR85" s="11"/>
    </row>
    <row r="86" spans="1:122" s="9" customFormat="1" ht="15" customHeight="1" x14ac:dyDescent="0.2">
      <c r="A86" s="56"/>
      <c r="B86" s="56"/>
      <c r="C86" s="56"/>
      <c r="D86" s="56"/>
      <c r="E86" s="56"/>
      <c r="F86" s="56"/>
      <c r="G86" s="56"/>
      <c r="H86" s="57" t="s">
        <v>102</v>
      </c>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2" t="s">
        <v>53</v>
      </c>
      <c r="AK86" s="52"/>
      <c r="AL86" s="52"/>
      <c r="AM86" s="52"/>
      <c r="AN86" s="52"/>
      <c r="AO86" s="52"/>
      <c r="AP86" s="52"/>
      <c r="AQ86" s="52"/>
      <c r="AR86" s="52"/>
      <c r="AS86" s="52"/>
      <c r="AT86" s="52"/>
      <c r="AU86" s="52"/>
      <c r="AV86" s="52"/>
      <c r="AW86" s="52"/>
      <c r="AX86" s="52"/>
      <c r="AY86" s="52"/>
      <c r="AZ86" s="53"/>
      <c r="BA86" s="53"/>
      <c r="BB86" s="53"/>
      <c r="BC86" s="53"/>
      <c r="BD86" s="53"/>
      <c r="BE86" s="53"/>
      <c r="BF86" s="53"/>
      <c r="BG86" s="53"/>
      <c r="BH86" s="53"/>
      <c r="BI86" s="53"/>
      <c r="BJ86" s="53"/>
      <c r="BK86" s="53"/>
      <c r="BL86" s="53"/>
      <c r="BM86" s="53"/>
      <c r="BN86" s="53"/>
      <c r="BO86" s="53"/>
      <c r="BP86" s="53"/>
      <c r="BQ86" s="53"/>
      <c r="BR86" s="53"/>
      <c r="BS86" s="53"/>
      <c r="BT86" s="53"/>
      <c r="BU86" s="53"/>
      <c r="BV86" s="53"/>
      <c r="BW86" s="53"/>
      <c r="BX86" s="53"/>
      <c r="BY86" s="53"/>
      <c r="BZ86" s="53"/>
      <c r="CA86" s="53"/>
      <c r="CB86" s="53"/>
      <c r="CC86" s="53"/>
      <c r="CD86" s="53"/>
      <c r="CE86" s="53"/>
      <c r="CF86" s="53"/>
      <c r="CG86" s="53"/>
      <c r="CH86" s="53"/>
      <c r="CI86" s="53"/>
      <c r="CJ86" s="53"/>
      <c r="CK86" s="53"/>
      <c r="CL86" s="53"/>
      <c r="CM86" s="53"/>
      <c r="CN86" s="53"/>
      <c r="CO86" s="53"/>
      <c r="CP86" s="53"/>
      <c r="CQ86" s="53"/>
      <c r="CR86" s="53"/>
      <c r="CS86" s="53"/>
      <c r="CT86" s="53"/>
      <c r="CU86" s="53"/>
      <c r="CV86" s="53"/>
      <c r="CW86" s="53"/>
      <c r="CX86" s="53"/>
      <c r="CY86" s="53"/>
      <c r="CZ86" s="53"/>
      <c r="DA86" s="53"/>
      <c r="DN86" s="10"/>
      <c r="DO86" s="10"/>
      <c r="DP86" s="10"/>
      <c r="DQ86" s="11"/>
      <c r="DR86" s="11"/>
    </row>
    <row r="87" spans="1:122" s="9" customFormat="1" ht="93" customHeight="1" x14ac:dyDescent="0.2">
      <c r="A87" s="56" t="s">
        <v>108</v>
      </c>
      <c r="B87" s="56"/>
      <c r="C87" s="56"/>
      <c r="D87" s="56"/>
      <c r="E87" s="56"/>
      <c r="F87" s="56"/>
      <c r="G87" s="56"/>
      <c r="H87" s="57" t="s">
        <v>109</v>
      </c>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2" t="s">
        <v>53</v>
      </c>
      <c r="AK87" s="52"/>
      <c r="AL87" s="52"/>
      <c r="AM87" s="52"/>
      <c r="AN87" s="52"/>
      <c r="AO87" s="52"/>
      <c r="AP87" s="52"/>
      <c r="AQ87" s="52"/>
      <c r="AR87" s="52"/>
      <c r="AS87" s="52"/>
      <c r="AT87" s="52"/>
      <c r="AU87" s="52"/>
      <c r="AV87" s="52"/>
      <c r="AW87" s="52"/>
      <c r="AX87" s="52"/>
      <c r="AY87" s="52"/>
      <c r="AZ87" s="53">
        <f>AZ88+AZ91</f>
        <v>12487.644</v>
      </c>
      <c r="BA87" s="53"/>
      <c r="BB87" s="53"/>
      <c r="BC87" s="53"/>
      <c r="BD87" s="53"/>
      <c r="BE87" s="53"/>
      <c r="BF87" s="53"/>
      <c r="BG87" s="53"/>
      <c r="BH87" s="53"/>
      <c r="BI87" s="53"/>
      <c r="BJ87" s="53"/>
      <c r="BK87" s="53"/>
      <c r="BL87" s="53"/>
      <c r="BM87" s="53"/>
      <c r="BN87" s="53"/>
      <c r="BO87" s="53"/>
      <c r="BP87" s="53"/>
      <c r="BQ87" s="53"/>
      <c r="BR87" s="53"/>
      <c r="BS87" s="53"/>
      <c r="BT87" s="53">
        <f>BT88+BT91</f>
        <v>12632.179</v>
      </c>
      <c r="BU87" s="53"/>
      <c r="BV87" s="53"/>
      <c r="BW87" s="53"/>
      <c r="BX87" s="53"/>
      <c r="BY87" s="53"/>
      <c r="BZ87" s="53"/>
      <c r="CA87" s="53"/>
      <c r="CB87" s="53"/>
      <c r="CC87" s="53"/>
      <c r="CD87" s="53"/>
      <c r="CE87" s="53"/>
      <c r="CF87" s="53"/>
      <c r="CG87" s="53"/>
      <c r="CH87" s="53"/>
      <c r="CI87" s="53"/>
      <c r="CJ87" s="53"/>
      <c r="CK87" s="53">
        <f>CK88+CK91</f>
        <v>12668.028</v>
      </c>
      <c r="CL87" s="53"/>
      <c r="CM87" s="53"/>
      <c r="CN87" s="53"/>
      <c r="CO87" s="53"/>
      <c r="CP87" s="53"/>
      <c r="CQ87" s="53"/>
      <c r="CR87" s="53"/>
      <c r="CS87" s="53"/>
      <c r="CT87" s="53"/>
      <c r="CU87" s="53"/>
      <c r="CV87" s="53"/>
      <c r="CW87" s="53"/>
      <c r="CX87" s="53"/>
      <c r="CY87" s="53"/>
      <c r="CZ87" s="53"/>
      <c r="DA87" s="53"/>
      <c r="DN87" s="10"/>
      <c r="DO87" s="10"/>
      <c r="DP87" s="10"/>
      <c r="DQ87" s="10">
        <f>SUM(AZ87:DA87)-SUM([3]стр.1_9!$AZ$87:$DA$87)</f>
        <v>1100.2440000000061</v>
      </c>
      <c r="DR87" s="11"/>
    </row>
    <row r="88" spans="1:122" s="9" customFormat="1" ht="27.75" customHeight="1" x14ac:dyDescent="0.2">
      <c r="A88" s="56" t="s">
        <v>110</v>
      </c>
      <c r="B88" s="56"/>
      <c r="C88" s="56"/>
      <c r="D88" s="56"/>
      <c r="E88" s="56"/>
      <c r="F88" s="56"/>
      <c r="G88" s="56"/>
      <c r="H88" s="57" t="s">
        <v>100</v>
      </c>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2" t="s">
        <v>53</v>
      </c>
      <c r="AK88" s="52"/>
      <c r="AL88" s="52"/>
      <c r="AM88" s="52"/>
      <c r="AN88" s="52"/>
      <c r="AO88" s="52"/>
      <c r="AP88" s="52"/>
      <c r="AQ88" s="52"/>
      <c r="AR88" s="52"/>
      <c r="AS88" s="52"/>
      <c r="AT88" s="52"/>
      <c r="AU88" s="52"/>
      <c r="AV88" s="52"/>
      <c r="AW88" s="52"/>
      <c r="AX88" s="52"/>
      <c r="AY88" s="52"/>
      <c r="AZ88" s="53">
        <f>AZ89+AZ90</f>
        <v>12487.644</v>
      </c>
      <c r="BA88" s="53"/>
      <c r="BB88" s="53"/>
      <c r="BC88" s="53"/>
      <c r="BD88" s="53"/>
      <c r="BE88" s="53"/>
      <c r="BF88" s="53"/>
      <c r="BG88" s="53"/>
      <c r="BH88" s="53"/>
      <c r="BI88" s="53"/>
      <c r="BJ88" s="53"/>
      <c r="BK88" s="53"/>
      <c r="BL88" s="53"/>
      <c r="BM88" s="53"/>
      <c r="BN88" s="53"/>
      <c r="BO88" s="53"/>
      <c r="BP88" s="53"/>
      <c r="BQ88" s="53"/>
      <c r="BR88" s="53"/>
      <c r="BS88" s="53"/>
      <c r="BT88" s="53">
        <f>BT89+BT90</f>
        <v>12632.179</v>
      </c>
      <c r="BU88" s="53"/>
      <c r="BV88" s="53"/>
      <c r="BW88" s="53"/>
      <c r="BX88" s="53"/>
      <c r="BY88" s="53"/>
      <c r="BZ88" s="53"/>
      <c r="CA88" s="53"/>
      <c r="CB88" s="53"/>
      <c r="CC88" s="53"/>
      <c r="CD88" s="53"/>
      <c r="CE88" s="53"/>
      <c r="CF88" s="53"/>
      <c r="CG88" s="53"/>
      <c r="CH88" s="53"/>
      <c r="CI88" s="53"/>
      <c r="CJ88" s="53"/>
      <c r="CK88" s="53">
        <f>CK89+CK90</f>
        <v>12668.028</v>
      </c>
      <c r="CL88" s="53"/>
      <c r="CM88" s="53"/>
      <c r="CN88" s="53"/>
      <c r="CO88" s="53"/>
      <c r="CP88" s="53"/>
      <c r="CQ88" s="53"/>
      <c r="CR88" s="53"/>
      <c r="CS88" s="53"/>
      <c r="CT88" s="53"/>
      <c r="CU88" s="53"/>
      <c r="CV88" s="53"/>
      <c r="CW88" s="53"/>
      <c r="CX88" s="53"/>
      <c r="CY88" s="53"/>
      <c r="CZ88" s="53"/>
      <c r="DA88" s="53"/>
      <c r="DN88" s="10"/>
      <c r="DO88" s="10"/>
      <c r="DP88" s="10"/>
      <c r="DQ88" s="11"/>
      <c r="DR88" s="11"/>
    </row>
    <row r="89" spans="1:122" s="9" customFormat="1" ht="15" customHeight="1" x14ac:dyDescent="0.2">
      <c r="A89" s="56"/>
      <c r="B89" s="56"/>
      <c r="C89" s="56"/>
      <c r="D89" s="56"/>
      <c r="E89" s="56"/>
      <c r="F89" s="56"/>
      <c r="G89" s="56"/>
      <c r="H89" s="57" t="s">
        <v>101</v>
      </c>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2" t="s">
        <v>53</v>
      </c>
      <c r="AK89" s="52"/>
      <c r="AL89" s="52"/>
      <c r="AM89" s="52"/>
      <c r="AN89" s="52"/>
      <c r="AO89" s="52"/>
      <c r="AP89" s="52"/>
      <c r="AQ89" s="52"/>
      <c r="AR89" s="52"/>
      <c r="AS89" s="52"/>
      <c r="AT89" s="52"/>
      <c r="AU89" s="52"/>
      <c r="AV89" s="52"/>
      <c r="AW89" s="52"/>
      <c r="AX89" s="52"/>
      <c r="AY89" s="52"/>
      <c r="AZ89" s="53">
        <v>6248.3249999999998</v>
      </c>
      <c r="BA89" s="53"/>
      <c r="BB89" s="53"/>
      <c r="BC89" s="53"/>
      <c r="BD89" s="53"/>
      <c r="BE89" s="53"/>
      <c r="BF89" s="53"/>
      <c r="BG89" s="53"/>
      <c r="BH89" s="53"/>
      <c r="BI89" s="53"/>
      <c r="BJ89" s="53"/>
      <c r="BK89" s="53"/>
      <c r="BL89" s="53"/>
      <c r="BM89" s="53"/>
      <c r="BN89" s="53"/>
      <c r="BO89" s="53"/>
      <c r="BP89" s="53"/>
      <c r="BQ89" s="53"/>
      <c r="BR89" s="53"/>
      <c r="BS89" s="53"/>
      <c r="BT89" s="53">
        <v>9393.4150000000009</v>
      </c>
      <c r="BU89" s="53"/>
      <c r="BV89" s="53"/>
      <c r="BW89" s="53"/>
      <c r="BX89" s="53"/>
      <c r="BY89" s="53"/>
      <c r="BZ89" s="53"/>
      <c r="CA89" s="53"/>
      <c r="CB89" s="53"/>
      <c r="CC89" s="53"/>
      <c r="CD89" s="53"/>
      <c r="CE89" s="53"/>
      <c r="CF89" s="53"/>
      <c r="CG89" s="53"/>
      <c r="CH89" s="53"/>
      <c r="CI89" s="53"/>
      <c r="CJ89" s="53"/>
      <c r="CK89" s="53">
        <v>6337.7089999999998</v>
      </c>
      <c r="CL89" s="53"/>
      <c r="CM89" s="53"/>
      <c r="CN89" s="53"/>
      <c r="CO89" s="53"/>
      <c r="CP89" s="53"/>
      <c r="CQ89" s="53"/>
      <c r="CR89" s="53"/>
      <c r="CS89" s="53"/>
      <c r="CT89" s="53"/>
      <c r="CU89" s="53"/>
      <c r="CV89" s="53"/>
      <c r="CW89" s="53"/>
      <c r="CX89" s="53"/>
      <c r="CY89" s="53"/>
      <c r="CZ89" s="53"/>
      <c r="DA89" s="53"/>
      <c r="DN89" s="10"/>
      <c r="DO89" s="10"/>
      <c r="DP89" s="10"/>
      <c r="DQ89" s="10">
        <f>SUM(AZ89:DA89)-SUM([3]стр.1_9!$AZ$89:$DA$89)</f>
        <v>3446.9619999999995</v>
      </c>
      <c r="DR89" s="11"/>
    </row>
    <row r="90" spans="1:122" s="9" customFormat="1" ht="15" customHeight="1" x14ac:dyDescent="0.2">
      <c r="A90" s="56"/>
      <c r="B90" s="56"/>
      <c r="C90" s="56"/>
      <c r="D90" s="56"/>
      <c r="E90" s="56"/>
      <c r="F90" s="56"/>
      <c r="G90" s="56"/>
      <c r="H90" s="57" t="s">
        <v>102</v>
      </c>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2" t="s">
        <v>53</v>
      </c>
      <c r="AK90" s="52"/>
      <c r="AL90" s="52"/>
      <c r="AM90" s="52"/>
      <c r="AN90" s="52"/>
      <c r="AO90" s="52"/>
      <c r="AP90" s="52"/>
      <c r="AQ90" s="52"/>
      <c r="AR90" s="52"/>
      <c r="AS90" s="52"/>
      <c r="AT90" s="52"/>
      <c r="AU90" s="52"/>
      <c r="AV90" s="52"/>
      <c r="AW90" s="52"/>
      <c r="AX90" s="52"/>
      <c r="AY90" s="52"/>
      <c r="AZ90" s="53">
        <v>6239.3190000000004</v>
      </c>
      <c r="BA90" s="53"/>
      <c r="BB90" s="53"/>
      <c r="BC90" s="53"/>
      <c r="BD90" s="53"/>
      <c r="BE90" s="53"/>
      <c r="BF90" s="53"/>
      <c r="BG90" s="53"/>
      <c r="BH90" s="53"/>
      <c r="BI90" s="53"/>
      <c r="BJ90" s="53"/>
      <c r="BK90" s="53"/>
      <c r="BL90" s="53"/>
      <c r="BM90" s="53"/>
      <c r="BN90" s="53"/>
      <c r="BO90" s="53"/>
      <c r="BP90" s="53"/>
      <c r="BQ90" s="53"/>
      <c r="BR90" s="53"/>
      <c r="BS90" s="53"/>
      <c r="BT90" s="53">
        <v>3238.7639999999992</v>
      </c>
      <c r="BU90" s="53"/>
      <c r="BV90" s="53"/>
      <c r="BW90" s="53"/>
      <c r="BX90" s="53"/>
      <c r="BY90" s="53"/>
      <c r="BZ90" s="53"/>
      <c r="CA90" s="53"/>
      <c r="CB90" s="53"/>
      <c r="CC90" s="53"/>
      <c r="CD90" s="53"/>
      <c r="CE90" s="53"/>
      <c r="CF90" s="53"/>
      <c r="CG90" s="53"/>
      <c r="CH90" s="53"/>
      <c r="CI90" s="53"/>
      <c r="CJ90" s="53"/>
      <c r="CK90" s="53">
        <v>6330.3190000000004</v>
      </c>
      <c r="CL90" s="53"/>
      <c r="CM90" s="53"/>
      <c r="CN90" s="53"/>
      <c r="CO90" s="53"/>
      <c r="CP90" s="53"/>
      <c r="CQ90" s="53"/>
      <c r="CR90" s="53"/>
      <c r="CS90" s="53"/>
      <c r="CT90" s="53"/>
      <c r="CU90" s="53"/>
      <c r="CV90" s="53"/>
      <c r="CW90" s="53"/>
      <c r="CX90" s="53"/>
      <c r="CY90" s="53"/>
      <c r="CZ90" s="53"/>
      <c r="DA90" s="53"/>
      <c r="DN90" s="10"/>
      <c r="DO90" s="10"/>
      <c r="DP90" s="10"/>
      <c r="DQ90" s="10">
        <f>SUM(AZ90:DA90)-SUM([3]стр.1_9!$AZ$90:$DA$90)</f>
        <v>-2346.7180000000008</v>
      </c>
      <c r="DR90" s="11"/>
    </row>
    <row r="91" spans="1:122" s="9" customFormat="1" ht="15" customHeight="1" x14ac:dyDescent="0.2">
      <c r="A91" s="56" t="s">
        <v>111</v>
      </c>
      <c r="B91" s="56"/>
      <c r="C91" s="56"/>
      <c r="D91" s="56"/>
      <c r="E91" s="56"/>
      <c r="F91" s="56"/>
      <c r="G91" s="56"/>
      <c r="H91" s="57" t="s">
        <v>104</v>
      </c>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2" t="s">
        <v>53</v>
      </c>
      <c r="AK91" s="52"/>
      <c r="AL91" s="52"/>
      <c r="AM91" s="52"/>
      <c r="AN91" s="52"/>
      <c r="AO91" s="52"/>
      <c r="AP91" s="52"/>
      <c r="AQ91" s="52"/>
      <c r="AR91" s="52"/>
      <c r="AS91" s="52"/>
      <c r="AT91" s="52"/>
      <c r="AU91" s="52"/>
      <c r="AV91" s="52"/>
      <c r="AW91" s="52"/>
      <c r="AX91" s="52"/>
      <c r="AY91" s="52"/>
      <c r="AZ91" s="53"/>
      <c r="BA91" s="53"/>
      <c r="BB91" s="53"/>
      <c r="BC91" s="53"/>
      <c r="BD91" s="53"/>
      <c r="BE91" s="53"/>
      <c r="BF91" s="53"/>
      <c r="BG91" s="53"/>
      <c r="BH91" s="53"/>
      <c r="BI91" s="53"/>
      <c r="BJ91" s="53"/>
      <c r="BK91" s="53"/>
      <c r="BL91" s="53"/>
      <c r="BM91" s="53"/>
      <c r="BN91" s="53"/>
      <c r="BO91" s="53"/>
      <c r="BP91" s="53"/>
      <c r="BQ91" s="53"/>
      <c r="BR91" s="53"/>
      <c r="BS91" s="53"/>
      <c r="BT91" s="53"/>
      <c r="BU91" s="53"/>
      <c r="BV91" s="53"/>
      <c r="BW91" s="53"/>
      <c r="BX91" s="53"/>
      <c r="BY91" s="53"/>
      <c r="BZ91" s="53"/>
      <c r="CA91" s="53"/>
      <c r="CB91" s="53"/>
      <c r="CC91" s="53"/>
      <c r="CD91" s="53"/>
      <c r="CE91" s="53"/>
      <c r="CF91" s="53"/>
      <c r="CG91" s="53"/>
      <c r="CH91" s="53"/>
      <c r="CI91" s="53"/>
      <c r="CJ91" s="53"/>
      <c r="CK91" s="53"/>
      <c r="CL91" s="53"/>
      <c r="CM91" s="53"/>
      <c r="CN91" s="53"/>
      <c r="CO91" s="53"/>
      <c r="CP91" s="53"/>
      <c r="CQ91" s="53"/>
      <c r="CR91" s="53"/>
      <c r="CS91" s="53"/>
      <c r="CT91" s="53"/>
      <c r="CU91" s="53"/>
      <c r="CV91" s="53"/>
      <c r="CW91" s="53"/>
      <c r="CX91" s="53"/>
      <c r="CY91" s="53"/>
      <c r="CZ91" s="53"/>
      <c r="DA91" s="53"/>
      <c r="DN91" s="10"/>
      <c r="DO91" s="10"/>
      <c r="DP91" s="10"/>
      <c r="DQ91" s="11"/>
      <c r="DR91" s="11"/>
    </row>
    <row r="92" spans="1:122" s="9" customFormat="1" ht="15" customHeight="1" x14ac:dyDescent="0.2">
      <c r="A92" s="56"/>
      <c r="B92" s="56"/>
      <c r="C92" s="56"/>
      <c r="D92" s="56"/>
      <c r="E92" s="56"/>
      <c r="F92" s="56"/>
      <c r="G92" s="56"/>
      <c r="H92" s="57" t="s">
        <v>101</v>
      </c>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2" t="s">
        <v>53</v>
      </c>
      <c r="AK92" s="52"/>
      <c r="AL92" s="52"/>
      <c r="AM92" s="52"/>
      <c r="AN92" s="52"/>
      <c r="AO92" s="52"/>
      <c r="AP92" s="52"/>
      <c r="AQ92" s="52"/>
      <c r="AR92" s="52"/>
      <c r="AS92" s="52"/>
      <c r="AT92" s="52"/>
      <c r="AU92" s="52"/>
      <c r="AV92" s="52"/>
      <c r="AW92" s="52"/>
      <c r="AX92" s="52"/>
      <c r="AY92" s="52"/>
      <c r="AZ92" s="53"/>
      <c r="BA92" s="53"/>
      <c r="BB92" s="53"/>
      <c r="BC92" s="53"/>
      <c r="BD92" s="53"/>
      <c r="BE92" s="53"/>
      <c r="BF92" s="53"/>
      <c r="BG92" s="53"/>
      <c r="BH92" s="53"/>
      <c r="BI92" s="53"/>
      <c r="BJ92" s="53"/>
      <c r="BK92" s="53"/>
      <c r="BL92" s="53"/>
      <c r="BM92" s="53"/>
      <c r="BN92" s="53"/>
      <c r="BO92" s="53"/>
      <c r="BP92" s="53"/>
      <c r="BQ92" s="53"/>
      <c r="BR92" s="53"/>
      <c r="BS92" s="53"/>
      <c r="BT92" s="53"/>
      <c r="BU92" s="53"/>
      <c r="BV92" s="53"/>
      <c r="BW92" s="53"/>
      <c r="BX92" s="53"/>
      <c r="BY92" s="53"/>
      <c r="BZ92" s="53"/>
      <c r="CA92" s="53"/>
      <c r="CB92" s="53"/>
      <c r="CC92" s="53"/>
      <c r="CD92" s="53"/>
      <c r="CE92" s="53"/>
      <c r="CF92" s="53"/>
      <c r="CG92" s="53"/>
      <c r="CH92" s="53"/>
      <c r="CI92" s="53"/>
      <c r="CJ92" s="53"/>
      <c r="CK92" s="53"/>
      <c r="CL92" s="53"/>
      <c r="CM92" s="53"/>
      <c r="CN92" s="53"/>
      <c r="CO92" s="53"/>
      <c r="CP92" s="53"/>
      <c r="CQ92" s="53"/>
      <c r="CR92" s="53"/>
      <c r="CS92" s="53"/>
      <c r="CT92" s="53"/>
      <c r="CU92" s="53"/>
      <c r="CV92" s="53"/>
      <c r="CW92" s="53"/>
      <c r="CX92" s="53"/>
      <c r="CY92" s="53"/>
      <c r="CZ92" s="53"/>
      <c r="DA92" s="53"/>
      <c r="DN92" s="10"/>
      <c r="DO92" s="10"/>
      <c r="DP92" s="10"/>
      <c r="DQ92" s="11"/>
      <c r="DR92" s="11"/>
    </row>
    <row r="93" spans="1:122" s="9" customFormat="1" ht="15" customHeight="1" x14ac:dyDescent="0.2">
      <c r="A93" s="56"/>
      <c r="B93" s="56"/>
      <c r="C93" s="56"/>
      <c r="D93" s="56"/>
      <c r="E93" s="56"/>
      <c r="F93" s="56"/>
      <c r="G93" s="56"/>
      <c r="H93" s="57" t="s">
        <v>102</v>
      </c>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2" t="s">
        <v>53</v>
      </c>
      <c r="AK93" s="52"/>
      <c r="AL93" s="52"/>
      <c r="AM93" s="52"/>
      <c r="AN93" s="52"/>
      <c r="AO93" s="52"/>
      <c r="AP93" s="52"/>
      <c r="AQ93" s="52"/>
      <c r="AR93" s="52"/>
      <c r="AS93" s="52"/>
      <c r="AT93" s="52"/>
      <c r="AU93" s="52"/>
      <c r="AV93" s="52"/>
      <c r="AW93" s="52"/>
      <c r="AX93" s="52"/>
      <c r="AY93" s="52"/>
      <c r="AZ93" s="53"/>
      <c r="BA93" s="53"/>
      <c r="BB93" s="53"/>
      <c r="BC93" s="53"/>
      <c r="BD93" s="53"/>
      <c r="BE93" s="53"/>
      <c r="BF93" s="53"/>
      <c r="BG93" s="53"/>
      <c r="BH93" s="53"/>
      <c r="BI93" s="53"/>
      <c r="BJ93" s="53"/>
      <c r="BK93" s="53"/>
      <c r="BL93" s="53"/>
      <c r="BM93" s="53"/>
      <c r="BN93" s="53"/>
      <c r="BO93" s="53"/>
      <c r="BP93" s="53"/>
      <c r="BQ93" s="53"/>
      <c r="BR93" s="53"/>
      <c r="BS93" s="53"/>
      <c r="BT93" s="53"/>
      <c r="BU93" s="53"/>
      <c r="BV93" s="53"/>
      <c r="BW93" s="53"/>
      <c r="BX93" s="53"/>
      <c r="BY93" s="53"/>
      <c r="BZ93" s="53"/>
      <c r="CA93" s="53"/>
      <c r="CB93" s="53"/>
      <c r="CC93" s="53"/>
      <c r="CD93" s="53"/>
      <c r="CE93" s="53"/>
      <c r="CF93" s="53"/>
      <c r="CG93" s="53"/>
      <c r="CH93" s="53"/>
      <c r="CI93" s="53"/>
      <c r="CJ93" s="53"/>
      <c r="CK93" s="53"/>
      <c r="CL93" s="53"/>
      <c r="CM93" s="53"/>
      <c r="CN93" s="53"/>
      <c r="CO93" s="53"/>
      <c r="CP93" s="53"/>
      <c r="CQ93" s="53"/>
      <c r="CR93" s="53"/>
      <c r="CS93" s="53"/>
      <c r="CT93" s="53"/>
      <c r="CU93" s="53"/>
      <c r="CV93" s="53"/>
      <c r="CW93" s="53"/>
      <c r="CX93" s="53"/>
      <c r="CY93" s="53"/>
      <c r="CZ93" s="53"/>
      <c r="DA93" s="53"/>
      <c r="DN93" s="10"/>
      <c r="DO93" s="10"/>
      <c r="DP93" s="10"/>
      <c r="DQ93" s="11"/>
      <c r="DR93" s="11"/>
    </row>
    <row r="94" spans="1:122" s="9" customFormat="1" ht="105" customHeight="1" x14ac:dyDescent="0.2">
      <c r="A94" s="56" t="s">
        <v>112</v>
      </c>
      <c r="B94" s="56"/>
      <c r="C94" s="56"/>
      <c r="D94" s="56"/>
      <c r="E94" s="56"/>
      <c r="F94" s="56"/>
      <c r="G94" s="56"/>
      <c r="H94" s="57" t="s">
        <v>113</v>
      </c>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2" t="s">
        <v>53</v>
      </c>
      <c r="AK94" s="52"/>
      <c r="AL94" s="52"/>
      <c r="AM94" s="52"/>
      <c r="AN94" s="52"/>
      <c r="AO94" s="52"/>
      <c r="AP94" s="52"/>
      <c r="AQ94" s="52"/>
      <c r="AR94" s="52"/>
      <c r="AS94" s="52"/>
      <c r="AT94" s="52"/>
      <c r="AU94" s="52"/>
      <c r="AV94" s="52"/>
      <c r="AW94" s="52"/>
      <c r="AX94" s="52"/>
      <c r="AY94" s="52"/>
      <c r="AZ94" s="53">
        <f>AZ95+AZ98</f>
        <v>0</v>
      </c>
      <c r="BA94" s="53"/>
      <c r="BB94" s="53"/>
      <c r="BC94" s="53"/>
      <c r="BD94" s="53"/>
      <c r="BE94" s="53"/>
      <c r="BF94" s="53"/>
      <c r="BG94" s="53"/>
      <c r="BH94" s="53"/>
      <c r="BI94" s="53"/>
      <c r="BJ94" s="53"/>
      <c r="BK94" s="53"/>
      <c r="BL94" s="53"/>
      <c r="BM94" s="53"/>
      <c r="BN94" s="53"/>
      <c r="BO94" s="53"/>
      <c r="BP94" s="53"/>
      <c r="BQ94" s="53"/>
      <c r="BR94" s="53"/>
      <c r="BS94" s="53"/>
      <c r="BT94" s="53">
        <f>BT95+BT98</f>
        <v>0</v>
      </c>
      <c r="BU94" s="53"/>
      <c r="BV94" s="53"/>
      <c r="BW94" s="53"/>
      <c r="BX94" s="53"/>
      <c r="BY94" s="53"/>
      <c r="BZ94" s="53"/>
      <c r="CA94" s="53"/>
      <c r="CB94" s="53"/>
      <c r="CC94" s="53"/>
      <c r="CD94" s="53"/>
      <c r="CE94" s="53"/>
      <c r="CF94" s="53"/>
      <c r="CG94" s="53"/>
      <c r="CH94" s="53"/>
      <c r="CI94" s="53"/>
      <c r="CJ94" s="53"/>
      <c r="CK94" s="53">
        <f>CK95+CK98</f>
        <v>0</v>
      </c>
      <c r="CL94" s="53"/>
      <c r="CM94" s="53"/>
      <c r="CN94" s="53"/>
      <c r="CO94" s="53"/>
      <c r="CP94" s="53"/>
      <c r="CQ94" s="53"/>
      <c r="CR94" s="53"/>
      <c r="CS94" s="53"/>
      <c r="CT94" s="53"/>
      <c r="CU94" s="53"/>
      <c r="CV94" s="53"/>
      <c r="CW94" s="53"/>
      <c r="CX94" s="53"/>
      <c r="CY94" s="53"/>
      <c r="CZ94" s="53"/>
      <c r="DA94" s="53"/>
      <c r="DN94" s="10"/>
      <c r="DO94" s="10"/>
      <c r="DP94" s="10"/>
      <c r="DQ94" s="11"/>
      <c r="DR94" s="11"/>
    </row>
    <row r="95" spans="1:122" s="9" customFormat="1" ht="27.75" customHeight="1" x14ac:dyDescent="0.2">
      <c r="A95" s="56" t="s">
        <v>114</v>
      </c>
      <c r="B95" s="56"/>
      <c r="C95" s="56"/>
      <c r="D95" s="56"/>
      <c r="E95" s="56"/>
      <c r="F95" s="56"/>
      <c r="G95" s="56"/>
      <c r="H95" s="57" t="s">
        <v>100</v>
      </c>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2" t="s">
        <v>53</v>
      </c>
      <c r="AK95" s="52"/>
      <c r="AL95" s="52"/>
      <c r="AM95" s="52"/>
      <c r="AN95" s="52"/>
      <c r="AO95" s="52"/>
      <c r="AP95" s="52"/>
      <c r="AQ95" s="52"/>
      <c r="AR95" s="52"/>
      <c r="AS95" s="52"/>
      <c r="AT95" s="52"/>
      <c r="AU95" s="52"/>
      <c r="AV95" s="52"/>
      <c r="AW95" s="52"/>
      <c r="AX95" s="52"/>
      <c r="AY95" s="52"/>
      <c r="AZ95" s="53">
        <f>AZ96+AZ97</f>
        <v>0</v>
      </c>
      <c r="BA95" s="53"/>
      <c r="BB95" s="53"/>
      <c r="BC95" s="53"/>
      <c r="BD95" s="53"/>
      <c r="BE95" s="53"/>
      <c r="BF95" s="53"/>
      <c r="BG95" s="53"/>
      <c r="BH95" s="53"/>
      <c r="BI95" s="53"/>
      <c r="BJ95" s="53"/>
      <c r="BK95" s="53"/>
      <c r="BL95" s="53"/>
      <c r="BM95" s="53"/>
      <c r="BN95" s="53"/>
      <c r="BO95" s="53"/>
      <c r="BP95" s="53"/>
      <c r="BQ95" s="53"/>
      <c r="BR95" s="53"/>
      <c r="BS95" s="53"/>
      <c r="BT95" s="53">
        <f>BT96+BT97</f>
        <v>0</v>
      </c>
      <c r="BU95" s="53"/>
      <c r="BV95" s="53"/>
      <c r="BW95" s="53"/>
      <c r="BX95" s="53"/>
      <c r="BY95" s="53"/>
      <c r="BZ95" s="53"/>
      <c r="CA95" s="53"/>
      <c r="CB95" s="53"/>
      <c r="CC95" s="53"/>
      <c r="CD95" s="53"/>
      <c r="CE95" s="53"/>
      <c r="CF95" s="53"/>
      <c r="CG95" s="53"/>
      <c r="CH95" s="53"/>
      <c r="CI95" s="53"/>
      <c r="CJ95" s="53"/>
      <c r="CK95" s="53">
        <f>CK96+CK97</f>
        <v>0</v>
      </c>
      <c r="CL95" s="53"/>
      <c r="CM95" s="53"/>
      <c r="CN95" s="53"/>
      <c r="CO95" s="53"/>
      <c r="CP95" s="53"/>
      <c r="CQ95" s="53"/>
      <c r="CR95" s="53"/>
      <c r="CS95" s="53"/>
      <c r="CT95" s="53"/>
      <c r="CU95" s="53"/>
      <c r="CV95" s="53"/>
      <c r="CW95" s="53"/>
      <c r="CX95" s="53"/>
      <c r="CY95" s="53"/>
      <c r="CZ95" s="53"/>
      <c r="DA95" s="53"/>
      <c r="DN95" s="10"/>
      <c r="DO95" s="10"/>
      <c r="DP95" s="10"/>
      <c r="DQ95" s="11"/>
      <c r="DR95" s="11"/>
    </row>
    <row r="96" spans="1:122" s="9" customFormat="1" ht="15" customHeight="1" x14ac:dyDescent="0.2">
      <c r="A96" s="56"/>
      <c r="B96" s="56"/>
      <c r="C96" s="56"/>
      <c r="D96" s="56"/>
      <c r="E96" s="56"/>
      <c r="F96" s="56"/>
      <c r="G96" s="56"/>
      <c r="H96" s="57" t="s">
        <v>101</v>
      </c>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2" t="s">
        <v>53</v>
      </c>
      <c r="AK96" s="52"/>
      <c r="AL96" s="52"/>
      <c r="AM96" s="52"/>
      <c r="AN96" s="52"/>
      <c r="AO96" s="52"/>
      <c r="AP96" s="52"/>
      <c r="AQ96" s="52"/>
      <c r="AR96" s="52"/>
      <c r="AS96" s="52"/>
      <c r="AT96" s="52"/>
      <c r="AU96" s="52"/>
      <c r="AV96" s="52"/>
      <c r="AW96" s="52"/>
      <c r="AX96" s="52"/>
      <c r="AY96" s="52"/>
      <c r="AZ96" s="53"/>
      <c r="BA96" s="53"/>
      <c r="BB96" s="53"/>
      <c r="BC96" s="53"/>
      <c r="BD96" s="53"/>
      <c r="BE96" s="53"/>
      <c r="BF96" s="53"/>
      <c r="BG96" s="53"/>
      <c r="BH96" s="53"/>
      <c r="BI96" s="53"/>
      <c r="BJ96" s="53"/>
      <c r="BK96" s="53"/>
      <c r="BL96" s="53"/>
      <c r="BM96" s="53"/>
      <c r="BN96" s="53"/>
      <c r="BO96" s="53"/>
      <c r="BP96" s="53"/>
      <c r="BQ96" s="53"/>
      <c r="BR96" s="53"/>
      <c r="BS96" s="53"/>
      <c r="BT96" s="53"/>
      <c r="BU96" s="53"/>
      <c r="BV96" s="53"/>
      <c r="BW96" s="53"/>
      <c r="BX96" s="53"/>
      <c r="BY96" s="53"/>
      <c r="BZ96" s="53"/>
      <c r="CA96" s="53"/>
      <c r="CB96" s="53"/>
      <c r="CC96" s="53"/>
      <c r="CD96" s="53"/>
      <c r="CE96" s="53"/>
      <c r="CF96" s="53"/>
      <c r="CG96" s="53"/>
      <c r="CH96" s="53"/>
      <c r="CI96" s="53"/>
      <c r="CJ96" s="53"/>
      <c r="CK96" s="53"/>
      <c r="CL96" s="53"/>
      <c r="CM96" s="53"/>
      <c r="CN96" s="53"/>
      <c r="CO96" s="53"/>
      <c r="CP96" s="53"/>
      <c r="CQ96" s="53"/>
      <c r="CR96" s="53"/>
      <c r="CS96" s="53"/>
      <c r="CT96" s="53"/>
      <c r="CU96" s="53"/>
      <c r="CV96" s="53"/>
      <c r="CW96" s="53"/>
      <c r="CX96" s="53"/>
      <c r="CY96" s="53"/>
      <c r="CZ96" s="53"/>
      <c r="DA96" s="53"/>
      <c r="DN96" s="10"/>
      <c r="DO96" s="10"/>
      <c r="DP96" s="10"/>
      <c r="DQ96" s="11"/>
      <c r="DR96" s="11"/>
    </row>
    <row r="97" spans="1:122" s="9" customFormat="1" ht="15" customHeight="1" x14ac:dyDescent="0.2">
      <c r="A97" s="56"/>
      <c r="B97" s="56"/>
      <c r="C97" s="56"/>
      <c r="D97" s="56"/>
      <c r="E97" s="56"/>
      <c r="F97" s="56"/>
      <c r="G97" s="56"/>
      <c r="H97" s="57" t="s">
        <v>102</v>
      </c>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2" t="s">
        <v>53</v>
      </c>
      <c r="AK97" s="52"/>
      <c r="AL97" s="52"/>
      <c r="AM97" s="52"/>
      <c r="AN97" s="52"/>
      <c r="AO97" s="52"/>
      <c r="AP97" s="52"/>
      <c r="AQ97" s="52"/>
      <c r="AR97" s="52"/>
      <c r="AS97" s="52"/>
      <c r="AT97" s="52"/>
      <c r="AU97" s="52"/>
      <c r="AV97" s="52"/>
      <c r="AW97" s="52"/>
      <c r="AX97" s="52"/>
      <c r="AY97" s="52"/>
      <c r="AZ97" s="53"/>
      <c r="BA97" s="53"/>
      <c r="BB97" s="53"/>
      <c r="BC97" s="53"/>
      <c r="BD97" s="53"/>
      <c r="BE97" s="53"/>
      <c r="BF97" s="53"/>
      <c r="BG97" s="53"/>
      <c r="BH97" s="53"/>
      <c r="BI97" s="53"/>
      <c r="BJ97" s="53"/>
      <c r="BK97" s="53"/>
      <c r="BL97" s="53"/>
      <c r="BM97" s="53"/>
      <c r="BN97" s="53"/>
      <c r="BO97" s="53"/>
      <c r="BP97" s="53"/>
      <c r="BQ97" s="53"/>
      <c r="BR97" s="53"/>
      <c r="BS97" s="53"/>
      <c r="BT97" s="53"/>
      <c r="BU97" s="53"/>
      <c r="BV97" s="53"/>
      <c r="BW97" s="53"/>
      <c r="BX97" s="53"/>
      <c r="BY97" s="53"/>
      <c r="BZ97" s="53"/>
      <c r="CA97" s="53"/>
      <c r="CB97" s="53"/>
      <c r="CC97" s="53"/>
      <c r="CD97" s="53"/>
      <c r="CE97" s="53"/>
      <c r="CF97" s="53"/>
      <c r="CG97" s="53"/>
      <c r="CH97" s="53"/>
      <c r="CI97" s="53"/>
      <c r="CJ97" s="53"/>
      <c r="CK97" s="53"/>
      <c r="CL97" s="53"/>
      <c r="CM97" s="53"/>
      <c r="CN97" s="53"/>
      <c r="CO97" s="53"/>
      <c r="CP97" s="53"/>
      <c r="CQ97" s="53"/>
      <c r="CR97" s="53"/>
      <c r="CS97" s="53"/>
      <c r="CT97" s="53"/>
      <c r="CU97" s="53"/>
      <c r="CV97" s="53"/>
      <c r="CW97" s="53"/>
      <c r="CX97" s="53"/>
      <c r="CY97" s="53"/>
      <c r="CZ97" s="53"/>
      <c r="DA97" s="53"/>
      <c r="DN97" s="10"/>
      <c r="DO97" s="10"/>
      <c r="DP97" s="10"/>
      <c r="DQ97" s="11"/>
      <c r="DR97" s="11"/>
    </row>
    <row r="98" spans="1:122" s="9" customFormat="1" ht="15" customHeight="1" x14ac:dyDescent="0.2">
      <c r="A98" s="56" t="s">
        <v>115</v>
      </c>
      <c r="B98" s="56"/>
      <c r="C98" s="56"/>
      <c r="D98" s="56"/>
      <c r="E98" s="56"/>
      <c r="F98" s="56"/>
      <c r="G98" s="56"/>
      <c r="H98" s="57" t="s">
        <v>104</v>
      </c>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2" t="s">
        <v>53</v>
      </c>
      <c r="AK98" s="52"/>
      <c r="AL98" s="52"/>
      <c r="AM98" s="52"/>
      <c r="AN98" s="52"/>
      <c r="AO98" s="52"/>
      <c r="AP98" s="52"/>
      <c r="AQ98" s="52"/>
      <c r="AR98" s="52"/>
      <c r="AS98" s="52"/>
      <c r="AT98" s="52"/>
      <c r="AU98" s="52"/>
      <c r="AV98" s="52"/>
      <c r="AW98" s="52"/>
      <c r="AX98" s="52"/>
      <c r="AY98" s="52"/>
      <c r="AZ98" s="53"/>
      <c r="BA98" s="53"/>
      <c r="BB98" s="53"/>
      <c r="BC98" s="53"/>
      <c r="BD98" s="53"/>
      <c r="BE98" s="53"/>
      <c r="BF98" s="53"/>
      <c r="BG98" s="53"/>
      <c r="BH98" s="53"/>
      <c r="BI98" s="53"/>
      <c r="BJ98" s="53"/>
      <c r="BK98" s="53"/>
      <c r="BL98" s="53"/>
      <c r="BM98" s="53"/>
      <c r="BN98" s="53"/>
      <c r="BO98" s="53"/>
      <c r="BP98" s="53"/>
      <c r="BQ98" s="53"/>
      <c r="BR98" s="53"/>
      <c r="BS98" s="53"/>
      <c r="BT98" s="53"/>
      <c r="BU98" s="53"/>
      <c r="BV98" s="53"/>
      <c r="BW98" s="53"/>
      <c r="BX98" s="53"/>
      <c r="BY98" s="53"/>
      <c r="BZ98" s="53"/>
      <c r="CA98" s="53"/>
      <c r="CB98" s="53"/>
      <c r="CC98" s="53"/>
      <c r="CD98" s="53"/>
      <c r="CE98" s="53"/>
      <c r="CF98" s="53"/>
      <c r="CG98" s="53"/>
      <c r="CH98" s="53"/>
      <c r="CI98" s="53"/>
      <c r="CJ98" s="53"/>
      <c r="CK98" s="53"/>
      <c r="CL98" s="53"/>
      <c r="CM98" s="53"/>
      <c r="CN98" s="53"/>
      <c r="CO98" s="53"/>
      <c r="CP98" s="53"/>
      <c r="CQ98" s="53"/>
      <c r="CR98" s="53"/>
      <c r="CS98" s="53"/>
      <c r="CT98" s="53"/>
      <c r="CU98" s="53"/>
      <c r="CV98" s="53"/>
      <c r="CW98" s="53"/>
      <c r="CX98" s="53"/>
      <c r="CY98" s="53"/>
      <c r="CZ98" s="53"/>
      <c r="DA98" s="53"/>
      <c r="DN98" s="10"/>
      <c r="DO98" s="10"/>
      <c r="DP98" s="10"/>
      <c r="DQ98" s="11"/>
      <c r="DR98" s="11"/>
    </row>
    <row r="99" spans="1:122" s="9" customFormat="1" ht="15" customHeight="1" x14ac:dyDescent="0.2">
      <c r="A99" s="56"/>
      <c r="B99" s="56"/>
      <c r="C99" s="56"/>
      <c r="D99" s="56"/>
      <c r="E99" s="56"/>
      <c r="F99" s="56"/>
      <c r="G99" s="56"/>
      <c r="H99" s="57" t="s">
        <v>101</v>
      </c>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2" t="s">
        <v>53</v>
      </c>
      <c r="AK99" s="52"/>
      <c r="AL99" s="52"/>
      <c r="AM99" s="52"/>
      <c r="AN99" s="52"/>
      <c r="AO99" s="52"/>
      <c r="AP99" s="52"/>
      <c r="AQ99" s="52"/>
      <c r="AR99" s="52"/>
      <c r="AS99" s="52"/>
      <c r="AT99" s="52"/>
      <c r="AU99" s="52"/>
      <c r="AV99" s="52"/>
      <c r="AW99" s="52"/>
      <c r="AX99" s="52"/>
      <c r="AY99" s="52"/>
      <c r="AZ99" s="53"/>
      <c r="BA99" s="53"/>
      <c r="BB99" s="53"/>
      <c r="BC99" s="53"/>
      <c r="BD99" s="53"/>
      <c r="BE99" s="53"/>
      <c r="BF99" s="53"/>
      <c r="BG99" s="53"/>
      <c r="BH99" s="53"/>
      <c r="BI99" s="53"/>
      <c r="BJ99" s="53"/>
      <c r="BK99" s="53"/>
      <c r="BL99" s="53"/>
      <c r="BM99" s="53"/>
      <c r="BN99" s="53"/>
      <c r="BO99" s="53"/>
      <c r="BP99" s="53"/>
      <c r="BQ99" s="53"/>
      <c r="BR99" s="53"/>
      <c r="BS99" s="53"/>
      <c r="BT99" s="53"/>
      <c r="BU99" s="53"/>
      <c r="BV99" s="53"/>
      <c r="BW99" s="53"/>
      <c r="BX99" s="53"/>
      <c r="BY99" s="53"/>
      <c r="BZ99" s="53"/>
      <c r="CA99" s="53"/>
      <c r="CB99" s="53"/>
      <c r="CC99" s="53"/>
      <c r="CD99" s="53"/>
      <c r="CE99" s="53"/>
      <c r="CF99" s="53"/>
      <c r="CG99" s="53"/>
      <c r="CH99" s="53"/>
      <c r="CI99" s="53"/>
      <c r="CJ99" s="53"/>
      <c r="CK99" s="53"/>
      <c r="CL99" s="53"/>
      <c r="CM99" s="53"/>
      <c r="CN99" s="53"/>
      <c r="CO99" s="53"/>
      <c r="CP99" s="53"/>
      <c r="CQ99" s="53"/>
      <c r="CR99" s="53"/>
      <c r="CS99" s="53"/>
      <c r="CT99" s="53"/>
      <c r="CU99" s="53"/>
      <c r="CV99" s="53"/>
      <c r="CW99" s="53"/>
      <c r="CX99" s="53"/>
      <c r="CY99" s="53"/>
      <c r="CZ99" s="53"/>
      <c r="DA99" s="53"/>
      <c r="DN99" s="10"/>
      <c r="DO99" s="10"/>
      <c r="DP99" s="10"/>
      <c r="DQ99" s="11"/>
      <c r="DR99" s="11"/>
    </row>
    <row r="100" spans="1:122" s="9" customFormat="1" ht="15" customHeight="1" x14ac:dyDescent="0.2">
      <c r="A100" s="56"/>
      <c r="B100" s="56"/>
      <c r="C100" s="56"/>
      <c r="D100" s="56"/>
      <c r="E100" s="56"/>
      <c r="F100" s="56"/>
      <c r="G100" s="56"/>
      <c r="H100" s="57" t="s">
        <v>102</v>
      </c>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2" t="s">
        <v>53</v>
      </c>
      <c r="AK100" s="52"/>
      <c r="AL100" s="52"/>
      <c r="AM100" s="52"/>
      <c r="AN100" s="52"/>
      <c r="AO100" s="52"/>
      <c r="AP100" s="52"/>
      <c r="AQ100" s="52"/>
      <c r="AR100" s="52"/>
      <c r="AS100" s="52"/>
      <c r="AT100" s="52"/>
      <c r="AU100" s="52"/>
      <c r="AV100" s="52"/>
      <c r="AW100" s="52"/>
      <c r="AX100" s="52"/>
      <c r="AY100" s="52"/>
      <c r="AZ100" s="53"/>
      <c r="BA100" s="53"/>
      <c r="BB100" s="53"/>
      <c r="BC100" s="53"/>
      <c r="BD100" s="53"/>
      <c r="BE100" s="53"/>
      <c r="BF100" s="53"/>
      <c r="BG100" s="53"/>
      <c r="BH100" s="53"/>
      <c r="BI100" s="53"/>
      <c r="BJ100" s="53"/>
      <c r="BK100" s="53"/>
      <c r="BL100" s="53"/>
      <c r="BM100" s="53"/>
      <c r="BN100" s="53"/>
      <c r="BO100" s="53"/>
      <c r="BP100" s="53"/>
      <c r="BQ100" s="53"/>
      <c r="BR100" s="53"/>
      <c r="BS100" s="53"/>
      <c r="BT100" s="53"/>
      <c r="BU100" s="53"/>
      <c r="BV100" s="53"/>
      <c r="BW100" s="53"/>
      <c r="BX100" s="53"/>
      <c r="BY100" s="53"/>
      <c r="BZ100" s="53"/>
      <c r="CA100" s="53"/>
      <c r="CB100" s="53"/>
      <c r="CC100" s="53"/>
      <c r="CD100" s="53"/>
      <c r="CE100" s="53"/>
      <c r="CF100" s="53"/>
      <c r="CG100" s="53"/>
      <c r="CH100" s="53"/>
      <c r="CI100" s="53"/>
      <c r="CJ100" s="53"/>
      <c r="CK100" s="53"/>
      <c r="CL100" s="53"/>
      <c r="CM100" s="53"/>
      <c r="CN100" s="53"/>
      <c r="CO100" s="53"/>
      <c r="CP100" s="53"/>
      <c r="CQ100" s="53"/>
      <c r="CR100" s="53"/>
      <c r="CS100" s="53"/>
      <c r="CT100" s="53"/>
      <c r="CU100" s="53"/>
      <c r="CV100" s="53"/>
      <c r="CW100" s="53"/>
      <c r="CX100" s="53"/>
      <c r="CY100" s="53"/>
      <c r="CZ100" s="53"/>
      <c r="DA100" s="53"/>
      <c r="DN100" s="10"/>
      <c r="DO100" s="10"/>
      <c r="DP100" s="10"/>
      <c r="DQ100" s="11"/>
      <c r="DR100" s="11"/>
    </row>
    <row r="101" spans="1:122" s="9" customFormat="1" ht="120" customHeight="1" x14ac:dyDescent="0.2">
      <c r="A101" s="56" t="s">
        <v>116</v>
      </c>
      <c r="B101" s="56"/>
      <c r="C101" s="56"/>
      <c r="D101" s="56"/>
      <c r="E101" s="56"/>
      <c r="F101" s="56"/>
      <c r="G101" s="56"/>
      <c r="H101" s="57" t="s">
        <v>117</v>
      </c>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2" t="s">
        <v>53</v>
      </c>
      <c r="AK101" s="52"/>
      <c r="AL101" s="52"/>
      <c r="AM101" s="52"/>
      <c r="AN101" s="52"/>
      <c r="AO101" s="52"/>
      <c r="AP101" s="52"/>
      <c r="AQ101" s="52"/>
      <c r="AR101" s="52"/>
      <c r="AS101" s="52"/>
      <c r="AT101" s="52"/>
      <c r="AU101" s="52"/>
      <c r="AV101" s="52"/>
      <c r="AW101" s="52"/>
      <c r="AX101" s="52"/>
      <c r="AY101" s="52"/>
      <c r="AZ101" s="53"/>
      <c r="BA101" s="53"/>
      <c r="BB101" s="53"/>
      <c r="BC101" s="53"/>
      <c r="BD101" s="53"/>
      <c r="BE101" s="53"/>
      <c r="BF101" s="53"/>
      <c r="BG101" s="53"/>
      <c r="BH101" s="53"/>
      <c r="BI101" s="53"/>
      <c r="BJ101" s="53"/>
      <c r="BK101" s="53"/>
      <c r="BL101" s="53"/>
      <c r="BM101" s="53"/>
      <c r="BN101" s="53"/>
      <c r="BO101" s="53"/>
      <c r="BP101" s="53"/>
      <c r="BQ101" s="53"/>
      <c r="BR101" s="53"/>
      <c r="BS101" s="53"/>
      <c r="BT101" s="53"/>
      <c r="BU101" s="53"/>
      <c r="BV101" s="53"/>
      <c r="BW101" s="53"/>
      <c r="BX101" s="53"/>
      <c r="BY101" s="53"/>
      <c r="BZ101" s="53"/>
      <c r="CA101" s="53"/>
      <c r="CB101" s="53"/>
      <c r="CC101" s="53"/>
      <c r="CD101" s="53"/>
      <c r="CE101" s="53"/>
      <c r="CF101" s="53"/>
      <c r="CG101" s="53"/>
      <c r="CH101" s="53"/>
      <c r="CI101" s="53"/>
      <c r="CJ101" s="53"/>
      <c r="CK101" s="53"/>
      <c r="CL101" s="53"/>
      <c r="CM101" s="53"/>
      <c r="CN101" s="53"/>
      <c r="CO101" s="53"/>
      <c r="CP101" s="53"/>
      <c r="CQ101" s="53"/>
      <c r="CR101" s="53"/>
      <c r="CS101" s="53"/>
      <c r="CT101" s="53"/>
      <c r="CU101" s="53"/>
      <c r="CV101" s="53"/>
      <c r="CW101" s="53"/>
      <c r="CX101" s="53"/>
      <c r="CY101" s="53"/>
      <c r="CZ101" s="53"/>
      <c r="DA101" s="53"/>
      <c r="DN101" s="10"/>
      <c r="DO101" s="10"/>
      <c r="DP101" s="10"/>
      <c r="DQ101" s="11"/>
      <c r="DR101" s="11"/>
    </row>
    <row r="102" spans="1:122" s="9" customFormat="1" ht="27.75" customHeight="1" x14ac:dyDescent="0.2">
      <c r="A102" s="56" t="s">
        <v>118</v>
      </c>
      <c r="B102" s="56"/>
      <c r="C102" s="56"/>
      <c r="D102" s="56"/>
      <c r="E102" s="56"/>
      <c r="F102" s="56"/>
      <c r="G102" s="56"/>
      <c r="H102" s="57" t="s">
        <v>100</v>
      </c>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2" t="s">
        <v>53</v>
      </c>
      <c r="AK102" s="52"/>
      <c r="AL102" s="52"/>
      <c r="AM102" s="52"/>
      <c r="AN102" s="52"/>
      <c r="AO102" s="52"/>
      <c r="AP102" s="52"/>
      <c r="AQ102" s="52"/>
      <c r="AR102" s="52"/>
      <c r="AS102" s="52"/>
      <c r="AT102" s="52"/>
      <c r="AU102" s="52"/>
      <c r="AV102" s="52"/>
      <c r="AW102" s="52"/>
      <c r="AX102" s="52"/>
      <c r="AY102" s="52"/>
      <c r="AZ102" s="53"/>
      <c r="BA102" s="53"/>
      <c r="BB102" s="53"/>
      <c r="BC102" s="53"/>
      <c r="BD102" s="53"/>
      <c r="BE102" s="53"/>
      <c r="BF102" s="53"/>
      <c r="BG102" s="53"/>
      <c r="BH102" s="53"/>
      <c r="BI102" s="53"/>
      <c r="BJ102" s="53"/>
      <c r="BK102" s="53"/>
      <c r="BL102" s="53"/>
      <c r="BM102" s="53"/>
      <c r="BN102" s="53"/>
      <c r="BO102" s="53"/>
      <c r="BP102" s="53"/>
      <c r="BQ102" s="53"/>
      <c r="BR102" s="53"/>
      <c r="BS102" s="53"/>
      <c r="BT102" s="53"/>
      <c r="BU102" s="53"/>
      <c r="BV102" s="53"/>
      <c r="BW102" s="53"/>
      <c r="BX102" s="53"/>
      <c r="BY102" s="53"/>
      <c r="BZ102" s="53"/>
      <c r="CA102" s="53"/>
      <c r="CB102" s="53"/>
      <c r="CC102" s="53"/>
      <c r="CD102" s="53"/>
      <c r="CE102" s="53"/>
      <c r="CF102" s="53"/>
      <c r="CG102" s="53"/>
      <c r="CH102" s="53"/>
      <c r="CI102" s="53"/>
      <c r="CJ102" s="53"/>
      <c r="CK102" s="53"/>
      <c r="CL102" s="53"/>
      <c r="CM102" s="53"/>
      <c r="CN102" s="53"/>
      <c r="CO102" s="53"/>
      <c r="CP102" s="53"/>
      <c r="CQ102" s="53"/>
      <c r="CR102" s="53"/>
      <c r="CS102" s="53"/>
      <c r="CT102" s="53"/>
      <c r="CU102" s="53"/>
      <c r="CV102" s="53"/>
      <c r="CW102" s="53"/>
      <c r="CX102" s="53"/>
      <c r="CY102" s="53"/>
      <c r="CZ102" s="53"/>
      <c r="DA102" s="53"/>
      <c r="DN102" s="10"/>
      <c r="DO102" s="10"/>
      <c r="DP102" s="10"/>
      <c r="DQ102" s="11"/>
      <c r="DR102" s="11"/>
    </row>
    <row r="103" spans="1:122" s="9" customFormat="1" ht="15" customHeight="1" x14ac:dyDescent="0.2">
      <c r="A103" s="56"/>
      <c r="B103" s="56"/>
      <c r="C103" s="56"/>
      <c r="D103" s="56"/>
      <c r="E103" s="56"/>
      <c r="F103" s="56"/>
      <c r="G103" s="56"/>
      <c r="H103" s="57" t="s">
        <v>101</v>
      </c>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2" t="s">
        <v>53</v>
      </c>
      <c r="AK103" s="52"/>
      <c r="AL103" s="52"/>
      <c r="AM103" s="52"/>
      <c r="AN103" s="52"/>
      <c r="AO103" s="52"/>
      <c r="AP103" s="52"/>
      <c r="AQ103" s="52"/>
      <c r="AR103" s="52"/>
      <c r="AS103" s="52"/>
      <c r="AT103" s="52"/>
      <c r="AU103" s="52"/>
      <c r="AV103" s="52"/>
      <c r="AW103" s="52"/>
      <c r="AX103" s="52"/>
      <c r="AY103" s="52"/>
      <c r="AZ103" s="53"/>
      <c r="BA103" s="53"/>
      <c r="BB103" s="53"/>
      <c r="BC103" s="53"/>
      <c r="BD103" s="53"/>
      <c r="BE103" s="53"/>
      <c r="BF103" s="53"/>
      <c r="BG103" s="53"/>
      <c r="BH103" s="53"/>
      <c r="BI103" s="53"/>
      <c r="BJ103" s="53"/>
      <c r="BK103" s="53"/>
      <c r="BL103" s="53"/>
      <c r="BM103" s="53"/>
      <c r="BN103" s="53"/>
      <c r="BO103" s="53"/>
      <c r="BP103" s="53"/>
      <c r="BQ103" s="53"/>
      <c r="BR103" s="53"/>
      <c r="BS103" s="53"/>
      <c r="BT103" s="53"/>
      <c r="BU103" s="53"/>
      <c r="BV103" s="53"/>
      <c r="BW103" s="53"/>
      <c r="BX103" s="53"/>
      <c r="BY103" s="53"/>
      <c r="BZ103" s="53"/>
      <c r="CA103" s="53"/>
      <c r="CB103" s="53"/>
      <c r="CC103" s="53"/>
      <c r="CD103" s="53"/>
      <c r="CE103" s="53"/>
      <c r="CF103" s="53"/>
      <c r="CG103" s="53"/>
      <c r="CH103" s="53"/>
      <c r="CI103" s="53"/>
      <c r="CJ103" s="53"/>
      <c r="CK103" s="53"/>
      <c r="CL103" s="53"/>
      <c r="CM103" s="53"/>
      <c r="CN103" s="53"/>
      <c r="CO103" s="53"/>
      <c r="CP103" s="53"/>
      <c r="CQ103" s="53"/>
      <c r="CR103" s="53"/>
      <c r="CS103" s="53"/>
      <c r="CT103" s="53"/>
      <c r="CU103" s="53"/>
      <c r="CV103" s="53"/>
      <c r="CW103" s="53"/>
      <c r="CX103" s="53"/>
      <c r="CY103" s="53"/>
      <c r="CZ103" s="53"/>
      <c r="DA103" s="53"/>
      <c r="DN103" s="10"/>
      <c r="DO103" s="10"/>
      <c r="DP103" s="10"/>
      <c r="DQ103" s="11"/>
      <c r="DR103" s="11"/>
    </row>
    <row r="104" spans="1:122" s="9" customFormat="1" ht="15" customHeight="1" x14ac:dyDescent="0.2">
      <c r="A104" s="56"/>
      <c r="B104" s="56"/>
      <c r="C104" s="56"/>
      <c r="D104" s="56"/>
      <c r="E104" s="56"/>
      <c r="F104" s="56"/>
      <c r="G104" s="56"/>
      <c r="H104" s="57" t="s">
        <v>102</v>
      </c>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2" t="s">
        <v>53</v>
      </c>
      <c r="AK104" s="52"/>
      <c r="AL104" s="52"/>
      <c r="AM104" s="52"/>
      <c r="AN104" s="52"/>
      <c r="AO104" s="52"/>
      <c r="AP104" s="52"/>
      <c r="AQ104" s="52"/>
      <c r="AR104" s="52"/>
      <c r="AS104" s="52"/>
      <c r="AT104" s="52"/>
      <c r="AU104" s="52"/>
      <c r="AV104" s="52"/>
      <c r="AW104" s="52"/>
      <c r="AX104" s="52"/>
      <c r="AY104" s="52"/>
      <c r="AZ104" s="53"/>
      <c r="BA104" s="53"/>
      <c r="BB104" s="53"/>
      <c r="BC104" s="53"/>
      <c r="BD104" s="53"/>
      <c r="BE104" s="53"/>
      <c r="BF104" s="53"/>
      <c r="BG104" s="53"/>
      <c r="BH104" s="53"/>
      <c r="BI104" s="53"/>
      <c r="BJ104" s="53"/>
      <c r="BK104" s="53"/>
      <c r="BL104" s="53"/>
      <c r="BM104" s="53"/>
      <c r="BN104" s="53"/>
      <c r="BO104" s="53"/>
      <c r="BP104" s="53"/>
      <c r="BQ104" s="53"/>
      <c r="BR104" s="53"/>
      <c r="BS104" s="53"/>
      <c r="BT104" s="53"/>
      <c r="BU104" s="53"/>
      <c r="BV104" s="53"/>
      <c r="BW104" s="53"/>
      <c r="BX104" s="53"/>
      <c r="BY104" s="53"/>
      <c r="BZ104" s="53"/>
      <c r="CA104" s="53"/>
      <c r="CB104" s="53"/>
      <c r="CC104" s="53"/>
      <c r="CD104" s="53"/>
      <c r="CE104" s="53"/>
      <c r="CF104" s="53"/>
      <c r="CG104" s="53"/>
      <c r="CH104" s="53"/>
      <c r="CI104" s="53"/>
      <c r="CJ104" s="53"/>
      <c r="CK104" s="53"/>
      <c r="CL104" s="53"/>
      <c r="CM104" s="53"/>
      <c r="CN104" s="53"/>
      <c r="CO104" s="53"/>
      <c r="CP104" s="53"/>
      <c r="CQ104" s="53"/>
      <c r="CR104" s="53"/>
      <c r="CS104" s="53"/>
      <c r="CT104" s="53"/>
      <c r="CU104" s="53"/>
      <c r="CV104" s="53"/>
      <c r="CW104" s="53"/>
      <c r="CX104" s="53"/>
      <c r="CY104" s="53"/>
      <c r="CZ104" s="53"/>
      <c r="DA104" s="53"/>
      <c r="DN104" s="10"/>
      <c r="DO104" s="10"/>
      <c r="DP104" s="10"/>
      <c r="DQ104" s="11"/>
      <c r="DR104" s="11"/>
    </row>
    <row r="105" spans="1:122" s="9" customFormat="1" ht="15" customHeight="1" x14ac:dyDescent="0.2">
      <c r="A105" s="56" t="s">
        <v>119</v>
      </c>
      <c r="B105" s="56"/>
      <c r="C105" s="56"/>
      <c r="D105" s="56"/>
      <c r="E105" s="56"/>
      <c r="F105" s="56"/>
      <c r="G105" s="56"/>
      <c r="H105" s="57" t="s">
        <v>104</v>
      </c>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2" t="s">
        <v>53</v>
      </c>
      <c r="AK105" s="52"/>
      <c r="AL105" s="52"/>
      <c r="AM105" s="52"/>
      <c r="AN105" s="52"/>
      <c r="AO105" s="52"/>
      <c r="AP105" s="52"/>
      <c r="AQ105" s="52"/>
      <c r="AR105" s="52"/>
      <c r="AS105" s="52"/>
      <c r="AT105" s="52"/>
      <c r="AU105" s="52"/>
      <c r="AV105" s="52"/>
      <c r="AW105" s="52"/>
      <c r="AX105" s="52"/>
      <c r="AY105" s="52"/>
      <c r="AZ105" s="53"/>
      <c r="BA105" s="53"/>
      <c r="BB105" s="53"/>
      <c r="BC105" s="53"/>
      <c r="BD105" s="53"/>
      <c r="BE105" s="53"/>
      <c r="BF105" s="53"/>
      <c r="BG105" s="53"/>
      <c r="BH105" s="53"/>
      <c r="BI105" s="53"/>
      <c r="BJ105" s="53"/>
      <c r="BK105" s="53"/>
      <c r="BL105" s="53"/>
      <c r="BM105" s="53"/>
      <c r="BN105" s="53"/>
      <c r="BO105" s="53"/>
      <c r="BP105" s="53"/>
      <c r="BQ105" s="53"/>
      <c r="BR105" s="53"/>
      <c r="BS105" s="53"/>
      <c r="BT105" s="53"/>
      <c r="BU105" s="53"/>
      <c r="BV105" s="53"/>
      <c r="BW105" s="53"/>
      <c r="BX105" s="53"/>
      <c r="BY105" s="53"/>
      <c r="BZ105" s="53"/>
      <c r="CA105" s="53"/>
      <c r="CB105" s="53"/>
      <c r="CC105" s="53"/>
      <c r="CD105" s="53"/>
      <c r="CE105" s="53"/>
      <c r="CF105" s="53"/>
      <c r="CG105" s="53"/>
      <c r="CH105" s="53"/>
      <c r="CI105" s="53"/>
      <c r="CJ105" s="53"/>
      <c r="CK105" s="53"/>
      <c r="CL105" s="53"/>
      <c r="CM105" s="53"/>
      <c r="CN105" s="53"/>
      <c r="CO105" s="53"/>
      <c r="CP105" s="53"/>
      <c r="CQ105" s="53"/>
      <c r="CR105" s="53"/>
      <c r="CS105" s="53"/>
      <c r="CT105" s="53"/>
      <c r="CU105" s="53"/>
      <c r="CV105" s="53"/>
      <c r="CW105" s="53"/>
      <c r="CX105" s="53"/>
      <c r="CY105" s="53"/>
      <c r="CZ105" s="53"/>
      <c r="DA105" s="53"/>
      <c r="DN105" s="10"/>
      <c r="DO105" s="10"/>
      <c r="DP105" s="10"/>
      <c r="DQ105" s="11"/>
      <c r="DR105" s="11"/>
    </row>
    <row r="106" spans="1:122" s="9" customFormat="1" ht="15" customHeight="1" x14ac:dyDescent="0.2">
      <c r="A106" s="56"/>
      <c r="B106" s="56"/>
      <c r="C106" s="56"/>
      <c r="D106" s="56"/>
      <c r="E106" s="56"/>
      <c r="F106" s="56"/>
      <c r="G106" s="56"/>
      <c r="H106" s="57" t="s">
        <v>101</v>
      </c>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2" t="s">
        <v>53</v>
      </c>
      <c r="AK106" s="52"/>
      <c r="AL106" s="52"/>
      <c r="AM106" s="52"/>
      <c r="AN106" s="52"/>
      <c r="AO106" s="52"/>
      <c r="AP106" s="52"/>
      <c r="AQ106" s="52"/>
      <c r="AR106" s="52"/>
      <c r="AS106" s="52"/>
      <c r="AT106" s="52"/>
      <c r="AU106" s="52"/>
      <c r="AV106" s="52"/>
      <c r="AW106" s="52"/>
      <c r="AX106" s="52"/>
      <c r="AY106" s="52"/>
      <c r="AZ106" s="53"/>
      <c r="BA106" s="53"/>
      <c r="BB106" s="53"/>
      <c r="BC106" s="53"/>
      <c r="BD106" s="53"/>
      <c r="BE106" s="53"/>
      <c r="BF106" s="53"/>
      <c r="BG106" s="53"/>
      <c r="BH106" s="53"/>
      <c r="BI106" s="53"/>
      <c r="BJ106" s="53"/>
      <c r="BK106" s="53"/>
      <c r="BL106" s="53"/>
      <c r="BM106" s="53"/>
      <c r="BN106" s="53"/>
      <c r="BO106" s="53"/>
      <c r="BP106" s="53"/>
      <c r="BQ106" s="53"/>
      <c r="BR106" s="53"/>
      <c r="BS106" s="53"/>
      <c r="BT106" s="53"/>
      <c r="BU106" s="53"/>
      <c r="BV106" s="53"/>
      <c r="BW106" s="53"/>
      <c r="BX106" s="53"/>
      <c r="BY106" s="53"/>
      <c r="BZ106" s="53"/>
      <c r="CA106" s="53"/>
      <c r="CB106" s="53"/>
      <c r="CC106" s="53"/>
      <c r="CD106" s="53"/>
      <c r="CE106" s="53"/>
      <c r="CF106" s="53"/>
      <c r="CG106" s="53"/>
      <c r="CH106" s="53"/>
      <c r="CI106" s="53"/>
      <c r="CJ106" s="53"/>
      <c r="CK106" s="53"/>
      <c r="CL106" s="53"/>
      <c r="CM106" s="53"/>
      <c r="CN106" s="53"/>
      <c r="CO106" s="53"/>
      <c r="CP106" s="53"/>
      <c r="CQ106" s="53"/>
      <c r="CR106" s="53"/>
      <c r="CS106" s="53"/>
      <c r="CT106" s="53"/>
      <c r="CU106" s="53"/>
      <c r="CV106" s="53"/>
      <c r="CW106" s="53"/>
      <c r="CX106" s="53"/>
      <c r="CY106" s="53"/>
      <c r="CZ106" s="53"/>
      <c r="DA106" s="53"/>
      <c r="DN106" s="10"/>
      <c r="DO106" s="10"/>
      <c r="DP106" s="10"/>
      <c r="DQ106" s="11"/>
      <c r="DR106" s="11"/>
    </row>
    <row r="107" spans="1:122" s="9" customFormat="1" ht="15" customHeight="1" x14ac:dyDescent="0.2">
      <c r="A107" s="56"/>
      <c r="B107" s="56"/>
      <c r="C107" s="56"/>
      <c r="D107" s="56"/>
      <c r="E107" s="56"/>
      <c r="F107" s="56"/>
      <c r="G107" s="56"/>
      <c r="H107" s="57" t="s">
        <v>102</v>
      </c>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2" t="s">
        <v>53</v>
      </c>
      <c r="AK107" s="52"/>
      <c r="AL107" s="52"/>
      <c r="AM107" s="52"/>
      <c r="AN107" s="52"/>
      <c r="AO107" s="52"/>
      <c r="AP107" s="52"/>
      <c r="AQ107" s="52"/>
      <c r="AR107" s="52"/>
      <c r="AS107" s="52"/>
      <c r="AT107" s="52"/>
      <c r="AU107" s="52"/>
      <c r="AV107" s="52"/>
      <c r="AW107" s="52"/>
      <c r="AX107" s="52"/>
      <c r="AY107" s="52"/>
      <c r="AZ107" s="53"/>
      <c r="BA107" s="53"/>
      <c r="BB107" s="53"/>
      <c r="BC107" s="53"/>
      <c r="BD107" s="53"/>
      <c r="BE107" s="53"/>
      <c r="BF107" s="53"/>
      <c r="BG107" s="53"/>
      <c r="BH107" s="53"/>
      <c r="BI107" s="53"/>
      <c r="BJ107" s="53"/>
      <c r="BK107" s="53"/>
      <c r="BL107" s="53"/>
      <c r="BM107" s="53"/>
      <c r="BN107" s="53"/>
      <c r="BO107" s="53"/>
      <c r="BP107" s="53"/>
      <c r="BQ107" s="53"/>
      <c r="BR107" s="53"/>
      <c r="BS107" s="53"/>
      <c r="BT107" s="53"/>
      <c r="BU107" s="53"/>
      <c r="BV107" s="53"/>
      <c r="BW107" s="53"/>
      <c r="BX107" s="53"/>
      <c r="BY107" s="53"/>
      <c r="BZ107" s="53"/>
      <c r="CA107" s="53"/>
      <c r="CB107" s="53"/>
      <c r="CC107" s="53"/>
      <c r="CD107" s="53"/>
      <c r="CE107" s="53"/>
      <c r="CF107" s="53"/>
      <c r="CG107" s="53"/>
      <c r="CH107" s="53"/>
      <c r="CI107" s="53"/>
      <c r="CJ107" s="53"/>
      <c r="CK107" s="53"/>
      <c r="CL107" s="53"/>
      <c r="CM107" s="53"/>
      <c r="CN107" s="53"/>
      <c r="CO107" s="53"/>
      <c r="CP107" s="53"/>
      <c r="CQ107" s="53"/>
      <c r="CR107" s="53"/>
      <c r="CS107" s="53"/>
      <c r="CT107" s="53"/>
      <c r="CU107" s="53"/>
      <c r="CV107" s="53"/>
      <c r="CW107" s="53"/>
      <c r="CX107" s="53"/>
      <c r="CY107" s="53"/>
      <c r="CZ107" s="53"/>
      <c r="DA107" s="53"/>
      <c r="DN107" s="10"/>
      <c r="DO107" s="10"/>
      <c r="DP107" s="10"/>
      <c r="DQ107" s="11"/>
      <c r="DR107" s="11"/>
    </row>
    <row r="108" spans="1:122" s="9" customFormat="1" ht="27.75" customHeight="1" x14ac:dyDescent="0.2">
      <c r="A108" s="56" t="s">
        <v>120</v>
      </c>
      <c r="B108" s="56"/>
      <c r="C108" s="56"/>
      <c r="D108" s="56"/>
      <c r="E108" s="56"/>
      <c r="F108" s="56"/>
      <c r="G108" s="56"/>
      <c r="H108" s="57" t="s">
        <v>121</v>
      </c>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2" t="s">
        <v>53</v>
      </c>
      <c r="AK108" s="52"/>
      <c r="AL108" s="52"/>
      <c r="AM108" s="52"/>
      <c r="AN108" s="52"/>
      <c r="AO108" s="52"/>
      <c r="AP108" s="52"/>
      <c r="AQ108" s="52"/>
      <c r="AR108" s="52"/>
      <c r="AS108" s="52"/>
      <c r="AT108" s="52"/>
      <c r="AU108" s="52"/>
      <c r="AV108" s="52"/>
      <c r="AW108" s="52"/>
      <c r="AX108" s="52"/>
      <c r="AY108" s="52"/>
      <c r="AZ108" s="53">
        <f>AZ109+AZ112</f>
        <v>443331.79800000001</v>
      </c>
      <c r="BA108" s="53"/>
      <c r="BB108" s="53"/>
      <c r="BC108" s="53"/>
      <c r="BD108" s="53"/>
      <c r="BE108" s="53"/>
      <c r="BF108" s="53"/>
      <c r="BG108" s="53"/>
      <c r="BH108" s="53"/>
      <c r="BI108" s="53"/>
      <c r="BJ108" s="53"/>
      <c r="BK108" s="53"/>
      <c r="BL108" s="53"/>
      <c r="BM108" s="53"/>
      <c r="BN108" s="53"/>
      <c r="BO108" s="53"/>
      <c r="BP108" s="53"/>
      <c r="BQ108" s="53"/>
      <c r="BR108" s="53"/>
      <c r="BS108" s="53"/>
      <c r="BT108" s="53">
        <f>BT109+BT112</f>
        <v>442098.76399999997</v>
      </c>
      <c r="BU108" s="53"/>
      <c r="BV108" s="53"/>
      <c r="BW108" s="53"/>
      <c r="BX108" s="53"/>
      <c r="BY108" s="53"/>
      <c r="BZ108" s="53"/>
      <c r="CA108" s="53"/>
      <c r="CB108" s="53"/>
      <c r="CC108" s="53"/>
      <c r="CD108" s="53"/>
      <c r="CE108" s="53"/>
      <c r="CF108" s="53"/>
      <c r="CG108" s="53"/>
      <c r="CH108" s="53"/>
      <c r="CI108" s="53"/>
      <c r="CJ108" s="53"/>
      <c r="CK108" s="53">
        <f>CK109+CK112</f>
        <v>449735.55</v>
      </c>
      <c r="CL108" s="53"/>
      <c r="CM108" s="53"/>
      <c r="CN108" s="53"/>
      <c r="CO108" s="53"/>
      <c r="CP108" s="53"/>
      <c r="CQ108" s="53"/>
      <c r="CR108" s="53"/>
      <c r="CS108" s="53"/>
      <c r="CT108" s="53"/>
      <c r="CU108" s="53"/>
      <c r="CV108" s="53"/>
      <c r="CW108" s="53"/>
      <c r="CX108" s="53"/>
      <c r="CY108" s="53"/>
      <c r="CZ108" s="53"/>
      <c r="DA108" s="53"/>
      <c r="DN108" s="10"/>
      <c r="DO108" s="10"/>
      <c r="DP108" s="10"/>
      <c r="DQ108" s="10">
        <f>SUM(AZ108:DA108)-SUM([3]стр.1_9!$AZ$108:$DA$108)</f>
        <v>41025.772999999812</v>
      </c>
      <c r="DR108" s="11"/>
    </row>
    <row r="109" spans="1:122" s="9" customFormat="1" ht="27.75" customHeight="1" x14ac:dyDescent="0.2">
      <c r="A109" s="56" t="s">
        <v>122</v>
      </c>
      <c r="B109" s="56"/>
      <c r="C109" s="56"/>
      <c r="D109" s="56"/>
      <c r="E109" s="56"/>
      <c r="F109" s="56"/>
      <c r="G109" s="56"/>
      <c r="H109" s="57" t="s">
        <v>100</v>
      </c>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2" t="s">
        <v>53</v>
      </c>
      <c r="AK109" s="52"/>
      <c r="AL109" s="52"/>
      <c r="AM109" s="52"/>
      <c r="AN109" s="52"/>
      <c r="AO109" s="52"/>
      <c r="AP109" s="52"/>
      <c r="AQ109" s="52"/>
      <c r="AR109" s="52"/>
      <c r="AS109" s="52"/>
      <c r="AT109" s="52"/>
      <c r="AU109" s="52"/>
      <c r="AV109" s="52"/>
      <c r="AW109" s="52"/>
      <c r="AX109" s="52"/>
      <c r="AY109" s="52"/>
      <c r="AZ109" s="53">
        <f>AZ110+AZ111</f>
        <v>443331.79800000001</v>
      </c>
      <c r="BA109" s="53"/>
      <c r="BB109" s="53"/>
      <c r="BC109" s="53"/>
      <c r="BD109" s="53"/>
      <c r="BE109" s="53"/>
      <c r="BF109" s="53"/>
      <c r="BG109" s="53"/>
      <c r="BH109" s="53"/>
      <c r="BI109" s="53"/>
      <c r="BJ109" s="53"/>
      <c r="BK109" s="53"/>
      <c r="BL109" s="53"/>
      <c r="BM109" s="53"/>
      <c r="BN109" s="53"/>
      <c r="BO109" s="53"/>
      <c r="BP109" s="53"/>
      <c r="BQ109" s="53"/>
      <c r="BR109" s="53"/>
      <c r="BS109" s="53"/>
      <c r="BT109" s="53">
        <f>BT110+BT111</f>
        <v>442098.76399999997</v>
      </c>
      <c r="BU109" s="53"/>
      <c r="BV109" s="53"/>
      <c r="BW109" s="53"/>
      <c r="BX109" s="53"/>
      <c r="BY109" s="53"/>
      <c r="BZ109" s="53"/>
      <c r="CA109" s="53"/>
      <c r="CB109" s="53"/>
      <c r="CC109" s="53"/>
      <c r="CD109" s="53"/>
      <c r="CE109" s="53"/>
      <c r="CF109" s="53"/>
      <c r="CG109" s="53"/>
      <c r="CH109" s="53"/>
      <c r="CI109" s="53"/>
      <c r="CJ109" s="53"/>
      <c r="CK109" s="53">
        <f>CK110+CK111</f>
        <v>449735.55</v>
      </c>
      <c r="CL109" s="53"/>
      <c r="CM109" s="53"/>
      <c r="CN109" s="53"/>
      <c r="CO109" s="53"/>
      <c r="CP109" s="53"/>
      <c r="CQ109" s="53"/>
      <c r="CR109" s="53"/>
      <c r="CS109" s="53"/>
      <c r="CT109" s="53"/>
      <c r="CU109" s="53"/>
      <c r="CV109" s="53"/>
      <c r="CW109" s="53"/>
      <c r="CX109" s="53"/>
      <c r="CY109" s="53"/>
      <c r="CZ109" s="53"/>
      <c r="DA109" s="53"/>
      <c r="DN109" s="10"/>
      <c r="DO109" s="10"/>
      <c r="DP109" s="10"/>
      <c r="DQ109" s="11"/>
      <c r="DR109" s="11"/>
    </row>
    <row r="110" spans="1:122" s="9" customFormat="1" ht="15" customHeight="1" x14ac:dyDescent="0.2">
      <c r="A110" s="56"/>
      <c r="B110" s="56"/>
      <c r="C110" s="56"/>
      <c r="D110" s="56"/>
      <c r="E110" s="56"/>
      <c r="F110" s="56"/>
      <c r="G110" s="56"/>
      <c r="H110" s="57" t="s">
        <v>101</v>
      </c>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2" t="s">
        <v>53</v>
      </c>
      <c r="AK110" s="52"/>
      <c r="AL110" s="52"/>
      <c r="AM110" s="52"/>
      <c r="AN110" s="52"/>
      <c r="AO110" s="52"/>
      <c r="AP110" s="52"/>
      <c r="AQ110" s="52"/>
      <c r="AR110" s="52"/>
      <c r="AS110" s="52"/>
      <c r="AT110" s="52"/>
      <c r="AU110" s="52"/>
      <c r="AV110" s="52"/>
      <c r="AW110" s="52"/>
      <c r="AX110" s="52"/>
      <c r="AY110" s="52"/>
      <c r="AZ110" s="53">
        <v>222510.39600000001</v>
      </c>
      <c r="BA110" s="53"/>
      <c r="BB110" s="53"/>
      <c r="BC110" s="53"/>
      <c r="BD110" s="53"/>
      <c r="BE110" s="53"/>
      <c r="BF110" s="53"/>
      <c r="BG110" s="53"/>
      <c r="BH110" s="53"/>
      <c r="BI110" s="53"/>
      <c r="BJ110" s="53"/>
      <c r="BK110" s="53"/>
      <c r="BL110" s="53"/>
      <c r="BM110" s="53"/>
      <c r="BN110" s="53"/>
      <c r="BO110" s="53"/>
      <c r="BP110" s="53"/>
      <c r="BQ110" s="53"/>
      <c r="BR110" s="53"/>
      <c r="BS110" s="53"/>
      <c r="BT110" s="53">
        <v>330213.17200000002</v>
      </c>
      <c r="BU110" s="53"/>
      <c r="BV110" s="53"/>
      <c r="BW110" s="53"/>
      <c r="BX110" s="53"/>
      <c r="BY110" s="53"/>
      <c r="BZ110" s="53"/>
      <c r="CA110" s="53"/>
      <c r="CB110" s="53"/>
      <c r="CC110" s="53"/>
      <c r="CD110" s="53"/>
      <c r="CE110" s="53"/>
      <c r="CF110" s="53"/>
      <c r="CG110" s="53"/>
      <c r="CH110" s="53"/>
      <c r="CI110" s="53"/>
      <c r="CJ110" s="53"/>
      <c r="CK110" s="53">
        <v>225693.48199999999</v>
      </c>
      <c r="CL110" s="53"/>
      <c r="CM110" s="53"/>
      <c r="CN110" s="53"/>
      <c r="CO110" s="53"/>
      <c r="CP110" s="53"/>
      <c r="CQ110" s="53"/>
      <c r="CR110" s="53"/>
      <c r="CS110" s="53"/>
      <c r="CT110" s="53"/>
      <c r="CU110" s="53"/>
      <c r="CV110" s="53"/>
      <c r="CW110" s="53"/>
      <c r="CX110" s="53"/>
      <c r="CY110" s="53"/>
      <c r="CZ110" s="53"/>
      <c r="DA110" s="53"/>
      <c r="DN110" s="10"/>
      <c r="DO110" s="10"/>
      <c r="DP110" s="10"/>
      <c r="DQ110" s="10">
        <f>SUM(AZ110:DA110)-SUM([3]стр.1_9!$AZ$110:$DA$110)</f>
        <v>124482.46299999999</v>
      </c>
      <c r="DR110" s="11"/>
    </row>
    <row r="111" spans="1:122" s="9" customFormat="1" ht="15" customHeight="1" x14ac:dyDescent="0.2">
      <c r="A111" s="56"/>
      <c r="B111" s="56"/>
      <c r="C111" s="56"/>
      <c r="D111" s="56"/>
      <c r="E111" s="56"/>
      <c r="F111" s="56"/>
      <c r="G111" s="56"/>
      <c r="H111" s="57" t="s">
        <v>102</v>
      </c>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2" t="s">
        <v>53</v>
      </c>
      <c r="AK111" s="52"/>
      <c r="AL111" s="52"/>
      <c r="AM111" s="52"/>
      <c r="AN111" s="52"/>
      <c r="AO111" s="52"/>
      <c r="AP111" s="52"/>
      <c r="AQ111" s="52"/>
      <c r="AR111" s="52"/>
      <c r="AS111" s="52"/>
      <c r="AT111" s="52"/>
      <c r="AU111" s="52"/>
      <c r="AV111" s="52"/>
      <c r="AW111" s="52"/>
      <c r="AX111" s="52"/>
      <c r="AY111" s="52"/>
      <c r="AZ111" s="53">
        <v>220821.402</v>
      </c>
      <c r="BA111" s="53"/>
      <c r="BB111" s="53"/>
      <c r="BC111" s="53"/>
      <c r="BD111" s="53"/>
      <c r="BE111" s="53"/>
      <c r="BF111" s="53"/>
      <c r="BG111" s="53"/>
      <c r="BH111" s="53"/>
      <c r="BI111" s="53"/>
      <c r="BJ111" s="53"/>
      <c r="BK111" s="53"/>
      <c r="BL111" s="53"/>
      <c r="BM111" s="53"/>
      <c r="BN111" s="53"/>
      <c r="BO111" s="53"/>
      <c r="BP111" s="53"/>
      <c r="BQ111" s="53"/>
      <c r="BR111" s="53"/>
      <c r="BS111" s="53"/>
      <c r="BT111" s="53">
        <v>111885.59199999995</v>
      </c>
      <c r="BU111" s="53"/>
      <c r="BV111" s="53"/>
      <c r="BW111" s="53"/>
      <c r="BX111" s="53"/>
      <c r="BY111" s="53"/>
      <c r="BZ111" s="53"/>
      <c r="CA111" s="53"/>
      <c r="CB111" s="53"/>
      <c r="CC111" s="53"/>
      <c r="CD111" s="53"/>
      <c r="CE111" s="53"/>
      <c r="CF111" s="53"/>
      <c r="CG111" s="53"/>
      <c r="CH111" s="53"/>
      <c r="CI111" s="53"/>
      <c r="CJ111" s="53"/>
      <c r="CK111" s="53">
        <v>224042.068</v>
      </c>
      <c r="CL111" s="53"/>
      <c r="CM111" s="53"/>
      <c r="CN111" s="53"/>
      <c r="CO111" s="53"/>
      <c r="CP111" s="53"/>
      <c r="CQ111" s="53"/>
      <c r="CR111" s="53"/>
      <c r="CS111" s="53"/>
      <c r="CT111" s="53"/>
      <c r="CU111" s="53"/>
      <c r="CV111" s="53"/>
      <c r="CW111" s="53"/>
      <c r="CX111" s="53"/>
      <c r="CY111" s="53"/>
      <c r="CZ111" s="53"/>
      <c r="DA111" s="53"/>
      <c r="DN111" s="10"/>
      <c r="DO111" s="10"/>
      <c r="DP111" s="10"/>
      <c r="DQ111" s="10">
        <f>SUM(AZ111:DA111)-SUM([3]стр.1_9!$AZ$111:$DA$111)</f>
        <v>-83456.690000000061</v>
      </c>
      <c r="DR111" s="11"/>
    </row>
    <row r="112" spans="1:122" s="9" customFormat="1" ht="15" customHeight="1" x14ac:dyDescent="0.2">
      <c r="A112" s="56" t="s">
        <v>123</v>
      </c>
      <c r="B112" s="56"/>
      <c r="C112" s="56"/>
      <c r="D112" s="56"/>
      <c r="E112" s="56"/>
      <c r="F112" s="56"/>
      <c r="G112" s="56"/>
      <c r="H112" s="57" t="s">
        <v>104</v>
      </c>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2" t="s">
        <v>53</v>
      </c>
      <c r="AK112" s="52"/>
      <c r="AL112" s="52"/>
      <c r="AM112" s="52"/>
      <c r="AN112" s="52"/>
      <c r="AO112" s="52"/>
      <c r="AP112" s="52"/>
      <c r="AQ112" s="52"/>
      <c r="AR112" s="52"/>
      <c r="AS112" s="52"/>
      <c r="AT112" s="52"/>
      <c r="AU112" s="52"/>
      <c r="AV112" s="52"/>
      <c r="AW112" s="52"/>
      <c r="AX112" s="52"/>
      <c r="AY112" s="52"/>
      <c r="AZ112" s="53"/>
      <c r="BA112" s="53"/>
      <c r="BB112" s="53"/>
      <c r="BC112" s="53"/>
      <c r="BD112" s="53"/>
      <c r="BE112" s="53"/>
      <c r="BF112" s="53"/>
      <c r="BG112" s="53"/>
      <c r="BH112" s="53"/>
      <c r="BI112" s="53"/>
      <c r="BJ112" s="53"/>
      <c r="BK112" s="53"/>
      <c r="BL112" s="53"/>
      <c r="BM112" s="53"/>
      <c r="BN112" s="53"/>
      <c r="BO112" s="53"/>
      <c r="BP112" s="53"/>
      <c r="BQ112" s="53"/>
      <c r="BR112" s="53"/>
      <c r="BS112" s="53"/>
      <c r="BT112" s="53"/>
      <c r="BU112" s="53"/>
      <c r="BV112" s="53"/>
      <c r="BW112" s="53"/>
      <c r="BX112" s="53"/>
      <c r="BY112" s="53"/>
      <c r="BZ112" s="53"/>
      <c r="CA112" s="53"/>
      <c r="CB112" s="53"/>
      <c r="CC112" s="53"/>
      <c r="CD112" s="53"/>
      <c r="CE112" s="53"/>
      <c r="CF112" s="53"/>
      <c r="CG112" s="53"/>
      <c r="CH112" s="53"/>
      <c r="CI112" s="53"/>
      <c r="CJ112" s="53"/>
      <c r="CK112" s="53"/>
      <c r="CL112" s="53"/>
      <c r="CM112" s="53"/>
      <c r="CN112" s="53"/>
      <c r="CO112" s="53"/>
      <c r="CP112" s="53"/>
      <c r="CQ112" s="53"/>
      <c r="CR112" s="53"/>
      <c r="CS112" s="53"/>
      <c r="CT112" s="53"/>
      <c r="CU112" s="53"/>
      <c r="CV112" s="53"/>
      <c r="CW112" s="53"/>
      <c r="CX112" s="53"/>
      <c r="CY112" s="53"/>
      <c r="CZ112" s="53"/>
      <c r="DA112" s="53"/>
      <c r="DN112" s="10"/>
      <c r="DO112" s="10"/>
      <c r="DP112" s="10"/>
      <c r="DQ112" s="11"/>
      <c r="DR112" s="11"/>
    </row>
    <row r="113" spans="1:122" s="9" customFormat="1" ht="15" customHeight="1" x14ac:dyDescent="0.2">
      <c r="A113" s="56"/>
      <c r="B113" s="56"/>
      <c r="C113" s="56"/>
      <c r="D113" s="56"/>
      <c r="E113" s="56"/>
      <c r="F113" s="56"/>
      <c r="G113" s="56"/>
      <c r="H113" s="57" t="s">
        <v>101</v>
      </c>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2" t="s">
        <v>53</v>
      </c>
      <c r="AK113" s="52"/>
      <c r="AL113" s="52"/>
      <c r="AM113" s="52"/>
      <c r="AN113" s="52"/>
      <c r="AO113" s="52"/>
      <c r="AP113" s="52"/>
      <c r="AQ113" s="52"/>
      <c r="AR113" s="52"/>
      <c r="AS113" s="52"/>
      <c r="AT113" s="52"/>
      <c r="AU113" s="52"/>
      <c r="AV113" s="52"/>
      <c r="AW113" s="52"/>
      <c r="AX113" s="52"/>
      <c r="AY113" s="52"/>
      <c r="AZ113" s="53"/>
      <c r="BA113" s="53"/>
      <c r="BB113" s="53"/>
      <c r="BC113" s="53"/>
      <c r="BD113" s="53"/>
      <c r="BE113" s="53"/>
      <c r="BF113" s="53"/>
      <c r="BG113" s="53"/>
      <c r="BH113" s="53"/>
      <c r="BI113" s="53"/>
      <c r="BJ113" s="53"/>
      <c r="BK113" s="53"/>
      <c r="BL113" s="53"/>
      <c r="BM113" s="53"/>
      <c r="BN113" s="53"/>
      <c r="BO113" s="53"/>
      <c r="BP113" s="53"/>
      <c r="BQ113" s="53"/>
      <c r="BR113" s="53"/>
      <c r="BS113" s="53"/>
      <c r="BT113" s="53"/>
      <c r="BU113" s="53"/>
      <c r="BV113" s="53"/>
      <c r="BW113" s="53"/>
      <c r="BX113" s="53"/>
      <c r="BY113" s="53"/>
      <c r="BZ113" s="53"/>
      <c r="CA113" s="53"/>
      <c r="CB113" s="53"/>
      <c r="CC113" s="53"/>
      <c r="CD113" s="53"/>
      <c r="CE113" s="53"/>
      <c r="CF113" s="53"/>
      <c r="CG113" s="53"/>
      <c r="CH113" s="53"/>
      <c r="CI113" s="53"/>
      <c r="CJ113" s="53"/>
      <c r="CK113" s="53"/>
      <c r="CL113" s="53"/>
      <c r="CM113" s="53"/>
      <c r="CN113" s="53"/>
      <c r="CO113" s="53"/>
      <c r="CP113" s="53"/>
      <c r="CQ113" s="53"/>
      <c r="CR113" s="53"/>
      <c r="CS113" s="53"/>
      <c r="CT113" s="53"/>
      <c r="CU113" s="53"/>
      <c r="CV113" s="53"/>
      <c r="CW113" s="53"/>
      <c r="CX113" s="53"/>
      <c r="CY113" s="53"/>
      <c r="CZ113" s="53"/>
      <c r="DA113" s="53"/>
      <c r="DN113" s="10"/>
      <c r="DO113" s="10"/>
      <c r="DP113" s="10"/>
      <c r="DQ113" s="11"/>
      <c r="DR113" s="11"/>
    </row>
    <row r="114" spans="1:122" s="9" customFormat="1" ht="15" customHeight="1" x14ac:dyDescent="0.2">
      <c r="A114" s="56"/>
      <c r="B114" s="56"/>
      <c r="C114" s="56"/>
      <c r="D114" s="56"/>
      <c r="E114" s="56"/>
      <c r="F114" s="56"/>
      <c r="G114" s="56"/>
      <c r="H114" s="57" t="s">
        <v>102</v>
      </c>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2" t="s">
        <v>53</v>
      </c>
      <c r="AK114" s="52"/>
      <c r="AL114" s="52"/>
      <c r="AM114" s="52"/>
      <c r="AN114" s="52"/>
      <c r="AO114" s="52"/>
      <c r="AP114" s="52"/>
      <c r="AQ114" s="52"/>
      <c r="AR114" s="52"/>
      <c r="AS114" s="52"/>
      <c r="AT114" s="52"/>
      <c r="AU114" s="52"/>
      <c r="AV114" s="52"/>
      <c r="AW114" s="52"/>
      <c r="AX114" s="52"/>
      <c r="AY114" s="52"/>
      <c r="AZ114" s="53"/>
      <c r="BA114" s="53"/>
      <c r="BB114" s="53"/>
      <c r="BC114" s="53"/>
      <c r="BD114" s="53"/>
      <c r="BE114" s="53"/>
      <c r="BF114" s="53"/>
      <c r="BG114" s="53"/>
      <c r="BH114" s="53"/>
      <c r="BI114" s="53"/>
      <c r="BJ114" s="53"/>
      <c r="BK114" s="53"/>
      <c r="BL114" s="53"/>
      <c r="BM114" s="53"/>
      <c r="BN114" s="53"/>
      <c r="BO114" s="53"/>
      <c r="BP114" s="53"/>
      <c r="BQ114" s="53"/>
      <c r="BR114" s="53"/>
      <c r="BS114" s="53"/>
      <c r="BT114" s="53"/>
      <c r="BU114" s="53"/>
      <c r="BV114" s="53"/>
      <c r="BW114" s="53"/>
      <c r="BX114" s="53"/>
      <c r="BY114" s="53"/>
      <c r="BZ114" s="53"/>
      <c r="CA114" s="53"/>
      <c r="CB114" s="53"/>
      <c r="CC114" s="53"/>
      <c r="CD114" s="53"/>
      <c r="CE114" s="53"/>
      <c r="CF114" s="53"/>
      <c r="CG114" s="53"/>
      <c r="CH114" s="53"/>
      <c r="CI114" s="53"/>
      <c r="CJ114" s="53"/>
      <c r="CK114" s="53"/>
      <c r="CL114" s="53"/>
      <c r="CM114" s="53"/>
      <c r="CN114" s="53"/>
      <c r="CO114" s="53"/>
      <c r="CP114" s="53"/>
      <c r="CQ114" s="53"/>
      <c r="CR114" s="53"/>
      <c r="CS114" s="53"/>
      <c r="CT114" s="53"/>
      <c r="CU114" s="53"/>
      <c r="CV114" s="53"/>
      <c r="CW114" s="53"/>
      <c r="CX114" s="53"/>
      <c r="CY114" s="53"/>
      <c r="CZ114" s="53"/>
      <c r="DA114" s="53"/>
      <c r="DN114" s="10"/>
      <c r="DO114" s="10"/>
      <c r="DP114" s="10"/>
      <c r="DQ114" s="11"/>
      <c r="DR114" s="11"/>
    </row>
    <row r="115" spans="1:122" s="9" customFormat="1" ht="27.75" customHeight="1" x14ac:dyDescent="0.2">
      <c r="A115" s="56" t="s">
        <v>124</v>
      </c>
      <c r="B115" s="56"/>
      <c r="C115" s="56"/>
      <c r="D115" s="56"/>
      <c r="E115" s="56"/>
      <c r="F115" s="56"/>
      <c r="G115" s="56"/>
      <c r="H115" s="57" t="s">
        <v>125</v>
      </c>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2" t="s">
        <v>53</v>
      </c>
      <c r="AK115" s="52"/>
      <c r="AL115" s="52"/>
      <c r="AM115" s="52"/>
      <c r="AN115" s="52"/>
      <c r="AO115" s="52"/>
      <c r="AP115" s="52"/>
      <c r="AQ115" s="52"/>
      <c r="AR115" s="52"/>
      <c r="AS115" s="52"/>
      <c r="AT115" s="52"/>
      <c r="AU115" s="52"/>
      <c r="AV115" s="52"/>
      <c r="AW115" s="52"/>
      <c r="AX115" s="52"/>
      <c r="AY115" s="52"/>
      <c r="AZ115" s="53">
        <f>AZ116+AZ119</f>
        <v>24339.521000000001</v>
      </c>
      <c r="BA115" s="53"/>
      <c r="BB115" s="53"/>
      <c r="BC115" s="53"/>
      <c r="BD115" s="53"/>
      <c r="BE115" s="53"/>
      <c r="BF115" s="53"/>
      <c r="BG115" s="53"/>
      <c r="BH115" s="53"/>
      <c r="BI115" s="53"/>
      <c r="BJ115" s="53"/>
      <c r="BK115" s="53"/>
      <c r="BL115" s="53"/>
      <c r="BM115" s="53"/>
      <c r="BN115" s="53"/>
      <c r="BO115" s="53"/>
      <c r="BP115" s="53"/>
      <c r="BQ115" s="53"/>
      <c r="BR115" s="53"/>
      <c r="BS115" s="53"/>
      <c r="BT115" s="53">
        <f>BT116+BT119</f>
        <v>21786.199999999953</v>
      </c>
      <c r="BU115" s="53"/>
      <c r="BV115" s="53"/>
      <c r="BW115" s="53"/>
      <c r="BX115" s="53"/>
      <c r="BY115" s="53"/>
      <c r="BZ115" s="53"/>
      <c r="CA115" s="53"/>
      <c r="CB115" s="53"/>
      <c r="CC115" s="53"/>
      <c r="CD115" s="53"/>
      <c r="CE115" s="53"/>
      <c r="CF115" s="53"/>
      <c r="CG115" s="53"/>
      <c r="CH115" s="53"/>
      <c r="CI115" s="53"/>
      <c r="CJ115" s="53"/>
      <c r="CK115" s="53">
        <f>CK116+CK119</f>
        <v>24691.110999999997</v>
      </c>
      <c r="CL115" s="53"/>
      <c r="CM115" s="53"/>
      <c r="CN115" s="53"/>
      <c r="CO115" s="53"/>
      <c r="CP115" s="53"/>
      <c r="CQ115" s="53"/>
      <c r="CR115" s="53"/>
      <c r="CS115" s="53"/>
      <c r="CT115" s="53"/>
      <c r="CU115" s="53"/>
      <c r="CV115" s="53"/>
      <c r="CW115" s="53"/>
      <c r="CX115" s="53"/>
      <c r="CY115" s="53"/>
      <c r="CZ115" s="53"/>
      <c r="DA115" s="53"/>
      <c r="DN115" s="10">
        <f>SUM(AZ115:DA115)-SUM([4]стр.1_9!$AZ$115:$DA$115)</f>
        <v>-8641.9570000000531</v>
      </c>
      <c r="DO115" s="10"/>
      <c r="DP115" s="10"/>
      <c r="DQ115" s="10">
        <f>SUM(AZ115:DA115)-SUM([3]стр.1_9!$AZ$115:$DA$115)</f>
        <v>70816.831999999951</v>
      </c>
      <c r="DR115" s="11"/>
    </row>
    <row r="116" spans="1:122" s="9" customFormat="1" ht="27.75" customHeight="1" x14ac:dyDescent="0.2">
      <c r="A116" s="56" t="s">
        <v>126</v>
      </c>
      <c r="B116" s="56"/>
      <c r="C116" s="56"/>
      <c r="D116" s="56"/>
      <c r="E116" s="56"/>
      <c r="F116" s="56"/>
      <c r="G116" s="56"/>
      <c r="H116" s="57" t="s">
        <v>100</v>
      </c>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2" t="s">
        <v>53</v>
      </c>
      <c r="AK116" s="52"/>
      <c r="AL116" s="52"/>
      <c r="AM116" s="52"/>
      <c r="AN116" s="52"/>
      <c r="AO116" s="52"/>
      <c r="AP116" s="52"/>
      <c r="AQ116" s="52"/>
      <c r="AR116" s="52"/>
      <c r="AS116" s="52"/>
      <c r="AT116" s="52"/>
      <c r="AU116" s="52"/>
      <c r="AV116" s="52"/>
      <c r="AW116" s="52"/>
      <c r="AX116" s="52"/>
      <c r="AY116" s="52"/>
      <c r="AZ116" s="53">
        <f>AZ117+AZ118</f>
        <v>24339.521000000001</v>
      </c>
      <c r="BA116" s="53"/>
      <c r="BB116" s="53"/>
      <c r="BC116" s="53"/>
      <c r="BD116" s="53"/>
      <c r="BE116" s="53"/>
      <c r="BF116" s="53"/>
      <c r="BG116" s="53"/>
      <c r="BH116" s="53"/>
      <c r="BI116" s="53"/>
      <c r="BJ116" s="53"/>
      <c r="BK116" s="53"/>
      <c r="BL116" s="53"/>
      <c r="BM116" s="53"/>
      <c r="BN116" s="53"/>
      <c r="BO116" s="53"/>
      <c r="BP116" s="53"/>
      <c r="BQ116" s="53"/>
      <c r="BR116" s="53"/>
      <c r="BS116" s="53"/>
      <c r="BT116" s="53">
        <f>BT117+BT118</f>
        <v>21786.199999999953</v>
      </c>
      <c r="BU116" s="53"/>
      <c r="BV116" s="53"/>
      <c r="BW116" s="53"/>
      <c r="BX116" s="53"/>
      <c r="BY116" s="53"/>
      <c r="BZ116" s="53"/>
      <c r="CA116" s="53"/>
      <c r="CB116" s="53"/>
      <c r="CC116" s="53"/>
      <c r="CD116" s="53"/>
      <c r="CE116" s="53"/>
      <c r="CF116" s="53"/>
      <c r="CG116" s="53"/>
      <c r="CH116" s="53"/>
      <c r="CI116" s="53"/>
      <c r="CJ116" s="53"/>
      <c r="CK116" s="53">
        <f>CK117+CK118</f>
        <v>24691.110999999997</v>
      </c>
      <c r="CL116" s="53"/>
      <c r="CM116" s="53"/>
      <c r="CN116" s="53"/>
      <c r="CO116" s="53"/>
      <c r="CP116" s="53"/>
      <c r="CQ116" s="53"/>
      <c r="CR116" s="53"/>
      <c r="CS116" s="53"/>
      <c r="CT116" s="53"/>
      <c r="CU116" s="53"/>
      <c r="CV116" s="53"/>
      <c r="CW116" s="53"/>
      <c r="CX116" s="53"/>
      <c r="CY116" s="53"/>
      <c r="CZ116" s="53"/>
      <c r="DA116" s="53"/>
      <c r="DN116" s="10">
        <f>SUM(AZ116:DA116)-SUM([4]стр.1_9!$AZ$116:$DA$116)</f>
        <v>-8641.9570000000531</v>
      </c>
      <c r="DO116" s="10"/>
      <c r="DP116" s="10"/>
      <c r="DQ116" s="11"/>
      <c r="DR116" s="11"/>
    </row>
    <row r="117" spans="1:122" s="9" customFormat="1" ht="15" customHeight="1" x14ac:dyDescent="0.2">
      <c r="A117" s="56"/>
      <c r="B117" s="56"/>
      <c r="C117" s="56"/>
      <c r="D117" s="56"/>
      <c r="E117" s="56"/>
      <c r="F117" s="56"/>
      <c r="G117" s="56"/>
      <c r="H117" s="57" t="s">
        <v>101</v>
      </c>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2" t="s">
        <v>53</v>
      </c>
      <c r="AK117" s="52"/>
      <c r="AL117" s="52"/>
      <c r="AM117" s="52"/>
      <c r="AN117" s="52"/>
      <c r="AO117" s="52"/>
      <c r="AP117" s="52"/>
      <c r="AQ117" s="52"/>
      <c r="AR117" s="52"/>
      <c r="AS117" s="52"/>
      <c r="AT117" s="52"/>
      <c r="AU117" s="52"/>
      <c r="AV117" s="52"/>
      <c r="AW117" s="52"/>
      <c r="AX117" s="52"/>
      <c r="AY117" s="52"/>
      <c r="AZ117" s="53">
        <v>12161.849</v>
      </c>
      <c r="BA117" s="53"/>
      <c r="BB117" s="53"/>
      <c r="BC117" s="53"/>
      <c r="BD117" s="53"/>
      <c r="BE117" s="53"/>
      <c r="BF117" s="53"/>
      <c r="BG117" s="53"/>
      <c r="BH117" s="53"/>
      <c r="BI117" s="53"/>
      <c r="BJ117" s="53"/>
      <c r="BK117" s="53"/>
      <c r="BL117" s="53"/>
      <c r="BM117" s="53"/>
      <c r="BN117" s="53"/>
      <c r="BO117" s="53"/>
      <c r="BP117" s="53"/>
      <c r="BQ117" s="53"/>
      <c r="BR117" s="53"/>
      <c r="BS117" s="53"/>
      <c r="BT117" s="53">
        <v>15751.248999999953</v>
      </c>
      <c r="BU117" s="53"/>
      <c r="BV117" s="53"/>
      <c r="BW117" s="53"/>
      <c r="BX117" s="53"/>
      <c r="BY117" s="53"/>
      <c r="BZ117" s="53"/>
      <c r="CA117" s="53"/>
      <c r="CB117" s="53"/>
      <c r="CC117" s="53"/>
      <c r="CD117" s="53"/>
      <c r="CE117" s="53"/>
      <c r="CF117" s="53"/>
      <c r="CG117" s="53"/>
      <c r="CH117" s="53"/>
      <c r="CI117" s="53"/>
      <c r="CJ117" s="53"/>
      <c r="CK117" s="53">
        <v>12335.829</v>
      </c>
      <c r="CL117" s="53"/>
      <c r="CM117" s="53"/>
      <c r="CN117" s="53"/>
      <c r="CO117" s="53"/>
      <c r="CP117" s="53"/>
      <c r="CQ117" s="53"/>
      <c r="CR117" s="53"/>
      <c r="CS117" s="53"/>
      <c r="CT117" s="53"/>
      <c r="CU117" s="53"/>
      <c r="CV117" s="53"/>
      <c r="CW117" s="53"/>
      <c r="CX117" s="53"/>
      <c r="CY117" s="53"/>
      <c r="CZ117" s="53"/>
      <c r="DA117" s="53"/>
      <c r="DN117" s="10">
        <f>SUM(AZ117:DA117)-SUM([4]стр.1_9!$AZ$117:$DA$117)</f>
        <v>1246.4889999999505</v>
      </c>
      <c r="DO117" s="10"/>
      <c r="DP117" s="10"/>
      <c r="DQ117" s="10">
        <f>SUM(AZ117:DA117)-SUM([3]стр.1_9!$AZ$117:$DA$117)</f>
        <v>40248.926999999952</v>
      </c>
      <c r="DR117" s="11"/>
    </row>
    <row r="118" spans="1:122" s="9" customFormat="1" ht="15" customHeight="1" x14ac:dyDescent="0.2">
      <c r="A118" s="56"/>
      <c r="B118" s="56"/>
      <c r="C118" s="56"/>
      <c r="D118" s="56"/>
      <c r="E118" s="56"/>
      <c r="F118" s="56"/>
      <c r="G118" s="56"/>
      <c r="H118" s="57" t="s">
        <v>102</v>
      </c>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2" t="s">
        <v>53</v>
      </c>
      <c r="AK118" s="52"/>
      <c r="AL118" s="52"/>
      <c r="AM118" s="52"/>
      <c r="AN118" s="52"/>
      <c r="AO118" s="52"/>
      <c r="AP118" s="52"/>
      <c r="AQ118" s="52"/>
      <c r="AR118" s="52"/>
      <c r="AS118" s="52"/>
      <c r="AT118" s="52"/>
      <c r="AU118" s="52"/>
      <c r="AV118" s="52"/>
      <c r="AW118" s="52"/>
      <c r="AX118" s="52"/>
      <c r="AY118" s="52"/>
      <c r="AZ118" s="53">
        <v>12177.672</v>
      </c>
      <c r="BA118" s="53"/>
      <c r="BB118" s="53"/>
      <c r="BC118" s="53"/>
      <c r="BD118" s="53"/>
      <c r="BE118" s="53"/>
      <c r="BF118" s="53"/>
      <c r="BG118" s="53"/>
      <c r="BH118" s="53"/>
      <c r="BI118" s="53"/>
      <c r="BJ118" s="53"/>
      <c r="BK118" s="53"/>
      <c r="BL118" s="53"/>
      <c r="BM118" s="53"/>
      <c r="BN118" s="53"/>
      <c r="BO118" s="53"/>
      <c r="BP118" s="53"/>
      <c r="BQ118" s="53"/>
      <c r="BR118" s="53"/>
      <c r="BS118" s="53"/>
      <c r="BT118" s="53">
        <v>6034.951</v>
      </c>
      <c r="BU118" s="53"/>
      <c r="BV118" s="53"/>
      <c r="BW118" s="53"/>
      <c r="BX118" s="53"/>
      <c r="BY118" s="53"/>
      <c r="BZ118" s="53"/>
      <c r="CA118" s="53"/>
      <c r="CB118" s="53"/>
      <c r="CC118" s="53"/>
      <c r="CD118" s="53"/>
      <c r="CE118" s="53"/>
      <c r="CF118" s="53"/>
      <c r="CG118" s="53"/>
      <c r="CH118" s="53"/>
      <c r="CI118" s="53"/>
      <c r="CJ118" s="53"/>
      <c r="CK118" s="53">
        <v>12355.281999999999</v>
      </c>
      <c r="CL118" s="53"/>
      <c r="CM118" s="53"/>
      <c r="CN118" s="53"/>
      <c r="CO118" s="53"/>
      <c r="CP118" s="53"/>
      <c r="CQ118" s="53"/>
      <c r="CR118" s="53"/>
      <c r="CS118" s="53"/>
      <c r="CT118" s="53"/>
      <c r="CU118" s="53"/>
      <c r="CV118" s="53"/>
      <c r="CW118" s="53"/>
      <c r="CX118" s="53"/>
      <c r="CY118" s="53"/>
      <c r="CZ118" s="53"/>
      <c r="DA118" s="53"/>
      <c r="DN118" s="10">
        <f>SUM(AZ118:DA118)-SUM([4]стр.1_9!$AZ$118:$DA$118)</f>
        <v>-9888.4460000000036</v>
      </c>
      <c r="DO118" s="10"/>
      <c r="DP118" s="10"/>
      <c r="DQ118" s="10">
        <f>SUM(AZ118:DA118)-SUM([3]стр.1_9!$AZ$118:$DA$118)</f>
        <v>30567.904999999999</v>
      </c>
      <c r="DR118" s="11"/>
    </row>
    <row r="119" spans="1:122" s="9" customFormat="1" ht="15" customHeight="1" x14ac:dyDescent="0.2">
      <c r="A119" s="56" t="s">
        <v>127</v>
      </c>
      <c r="B119" s="56"/>
      <c r="C119" s="56"/>
      <c r="D119" s="56"/>
      <c r="E119" s="56"/>
      <c r="F119" s="56"/>
      <c r="G119" s="56"/>
      <c r="H119" s="57" t="s">
        <v>104</v>
      </c>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2" t="s">
        <v>53</v>
      </c>
      <c r="AK119" s="52"/>
      <c r="AL119" s="52"/>
      <c r="AM119" s="52"/>
      <c r="AN119" s="52"/>
      <c r="AO119" s="52"/>
      <c r="AP119" s="52"/>
      <c r="AQ119" s="52"/>
      <c r="AR119" s="52"/>
      <c r="AS119" s="52"/>
      <c r="AT119" s="52"/>
      <c r="AU119" s="52"/>
      <c r="AV119" s="52"/>
      <c r="AW119" s="52"/>
      <c r="AX119" s="52"/>
      <c r="AY119" s="52"/>
      <c r="AZ119" s="53"/>
      <c r="BA119" s="53"/>
      <c r="BB119" s="53"/>
      <c r="BC119" s="53"/>
      <c r="BD119" s="53"/>
      <c r="BE119" s="53"/>
      <c r="BF119" s="53"/>
      <c r="BG119" s="53"/>
      <c r="BH119" s="53"/>
      <c r="BI119" s="53"/>
      <c r="BJ119" s="53"/>
      <c r="BK119" s="53"/>
      <c r="BL119" s="53"/>
      <c r="BM119" s="53"/>
      <c r="BN119" s="53"/>
      <c r="BO119" s="53"/>
      <c r="BP119" s="53"/>
      <c r="BQ119" s="53"/>
      <c r="BR119" s="53"/>
      <c r="BS119" s="53"/>
      <c r="BT119" s="53"/>
      <c r="BU119" s="53"/>
      <c r="BV119" s="53"/>
      <c r="BW119" s="53"/>
      <c r="BX119" s="53"/>
      <c r="BY119" s="53"/>
      <c r="BZ119" s="53"/>
      <c r="CA119" s="53"/>
      <c r="CB119" s="53"/>
      <c r="CC119" s="53"/>
      <c r="CD119" s="53"/>
      <c r="CE119" s="53"/>
      <c r="CF119" s="53"/>
      <c r="CG119" s="53"/>
      <c r="CH119" s="53"/>
      <c r="CI119" s="53"/>
      <c r="CJ119" s="53"/>
      <c r="CK119" s="53"/>
      <c r="CL119" s="53"/>
      <c r="CM119" s="53"/>
      <c r="CN119" s="53"/>
      <c r="CO119" s="53"/>
      <c r="CP119" s="53"/>
      <c r="CQ119" s="53"/>
      <c r="CR119" s="53"/>
      <c r="CS119" s="53"/>
      <c r="CT119" s="53"/>
      <c r="CU119" s="53"/>
      <c r="CV119" s="53"/>
      <c r="CW119" s="53"/>
      <c r="CX119" s="53"/>
      <c r="CY119" s="53"/>
      <c r="CZ119" s="53"/>
      <c r="DA119" s="53"/>
      <c r="DN119" s="10"/>
      <c r="DO119" s="10"/>
      <c r="DP119" s="10"/>
      <c r="DQ119" s="11"/>
      <c r="DR119" s="11"/>
    </row>
    <row r="120" spans="1:122" s="9" customFormat="1" ht="15" customHeight="1" x14ac:dyDescent="0.2">
      <c r="A120" s="56"/>
      <c r="B120" s="56"/>
      <c r="C120" s="56"/>
      <c r="D120" s="56"/>
      <c r="E120" s="56"/>
      <c r="F120" s="56"/>
      <c r="G120" s="56"/>
      <c r="H120" s="57" t="s">
        <v>101</v>
      </c>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2" t="s">
        <v>53</v>
      </c>
      <c r="AK120" s="52"/>
      <c r="AL120" s="52"/>
      <c r="AM120" s="52"/>
      <c r="AN120" s="52"/>
      <c r="AO120" s="52"/>
      <c r="AP120" s="52"/>
      <c r="AQ120" s="52"/>
      <c r="AR120" s="52"/>
      <c r="AS120" s="52"/>
      <c r="AT120" s="52"/>
      <c r="AU120" s="52"/>
      <c r="AV120" s="52"/>
      <c r="AW120" s="52"/>
      <c r="AX120" s="52"/>
      <c r="AY120" s="52"/>
      <c r="AZ120" s="53"/>
      <c r="BA120" s="53"/>
      <c r="BB120" s="53"/>
      <c r="BC120" s="53"/>
      <c r="BD120" s="53"/>
      <c r="BE120" s="53"/>
      <c r="BF120" s="53"/>
      <c r="BG120" s="53"/>
      <c r="BH120" s="53"/>
      <c r="BI120" s="53"/>
      <c r="BJ120" s="53"/>
      <c r="BK120" s="53"/>
      <c r="BL120" s="53"/>
      <c r="BM120" s="53"/>
      <c r="BN120" s="53"/>
      <c r="BO120" s="53"/>
      <c r="BP120" s="53"/>
      <c r="BQ120" s="53"/>
      <c r="BR120" s="53"/>
      <c r="BS120" s="53"/>
      <c r="BT120" s="53"/>
      <c r="BU120" s="53"/>
      <c r="BV120" s="53"/>
      <c r="BW120" s="53"/>
      <c r="BX120" s="53"/>
      <c r="BY120" s="53"/>
      <c r="BZ120" s="53"/>
      <c r="CA120" s="53"/>
      <c r="CB120" s="53"/>
      <c r="CC120" s="53"/>
      <c r="CD120" s="53"/>
      <c r="CE120" s="53"/>
      <c r="CF120" s="53"/>
      <c r="CG120" s="53"/>
      <c r="CH120" s="53"/>
      <c r="CI120" s="53"/>
      <c r="CJ120" s="53"/>
      <c r="CK120" s="53"/>
      <c r="CL120" s="53"/>
      <c r="CM120" s="53"/>
      <c r="CN120" s="53"/>
      <c r="CO120" s="53"/>
      <c r="CP120" s="53"/>
      <c r="CQ120" s="53"/>
      <c r="CR120" s="53"/>
      <c r="CS120" s="53"/>
      <c r="CT120" s="53"/>
      <c r="CU120" s="53"/>
      <c r="CV120" s="53"/>
      <c r="CW120" s="53"/>
      <c r="CX120" s="53"/>
      <c r="CY120" s="53"/>
      <c r="CZ120" s="53"/>
      <c r="DA120" s="53"/>
      <c r="DN120" s="10"/>
      <c r="DO120" s="10"/>
      <c r="DP120" s="10"/>
      <c r="DQ120" s="11"/>
      <c r="DR120" s="11"/>
    </row>
    <row r="121" spans="1:122" s="9" customFormat="1" ht="15" customHeight="1" x14ac:dyDescent="0.2">
      <c r="A121" s="56"/>
      <c r="B121" s="56"/>
      <c r="C121" s="56"/>
      <c r="D121" s="56"/>
      <c r="E121" s="56"/>
      <c r="F121" s="56"/>
      <c r="G121" s="56"/>
      <c r="H121" s="57" t="s">
        <v>102</v>
      </c>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2" t="s">
        <v>53</v>
      </c>
      <c r="AK121" s="52"/>
      <c r="AL121" s="52"/>
      <c r="AM121" s="52"/>
      <c r="AN121" s="52"/>
      <c r="AO121" s="52"/>
      <c r="AP121" s="52"/>
      <c r="AQ121" s="52"/>
      <c r="AR121" s="52"/>
      <c r="AS121" s="52"/>
      <c r="AT121" s="52"/>
      <c r="AU121" s="52"/>
      <c r="AV121" s="52"/>
      <c r="AW121" s="52"/>
      <c r="AX121" s="52"/>
      <c r="AY121" s="52"/>
      <c r="AZ121" s="53"/>
      <c r="BA121" s="53"/>
      <c r="BB121" s="53"/>
      <c r="BC121" s="53"/>
      <c r="BD121" s="53"/>
      <c r="BE121" s="53"/>
      <c r="BF121" s="53"/>
      <c r="BG121" s="53"/>
      <c r="BH121" s="53"/>
      <c r="BI121" s="53"/>
      <c r="BJ121" s="53"/>
      <c r="BK121" s="53"/>
      <c r="BL121" s="53"/>
      <c r="BM121" s="53"/>
      <c r="BN121" s="53"/>
      <c r="BO121" s="53"/>
      <c r="BP121" s="53"/>
      <c r="BQ121" s="53"/>
      <c r="BR121" s="53"/>
      <c r="BS121" s="53"/>
      <c r="BT121" s="53"/>
      <c r="BU121" s="53"/>
      <c r="BV121" s="53"/>
      <c r="BW121" s="53"/>
      <c r="BX121" s="53"/>
      <c r="BY121" s="53"/>
      <c r="BZ121" s="53"/>
      <c r="CA121" s="53"/>
      <c r="CB121" s="53"/>
      <c r="CC121" s="53"/>
      <c r="CD121" s="53"/>
      <c r="CE121" s="53"/>
      <c r="CF121" s="53"/>
      <c r="CG121" s="53"/>
      <c r="CH121" s="53"/>
      <c r="CI121" s="53"/>
      <c r="CJ121" s="53"/>
      <c r="CK121" s="53"/>
      <c r="CL121" s="53"/>
      <c r="CM121" s="53"/>
      <c r="CN121" s="53"/>
      <c r="CO121" s="53"/>
      <c r="CP121" s="53"/>
      <c r="CQ121" s="53"/>
      <c r="CR121" s="53"/>
      <c r="CS121" s="53"/>
      <c r="CT121" s="53"/>
      <c r="CU121" s="53"/>
      <c r="CV121" s="53"/>
      <c r="CW121" s="53"/>
      <c r="CX121" s="53"/>
      <c r="CY121" s="53"/>
      <c r="CZ121" s="53"/>
      <c r="DA121" s="53"/>
      <c r="DN121" s="10"/>
      <c r="DO121" s="10"/>
      <c r="DP121" s="10"/>
      <c r="DQ121" s="11"/>
      <c r="DR121" s="11"/>
    </row>
    <row r="122" spans="1:122" s="9" customFormat="1" ht="93" customHeight="1" x14ac:dyDescent="0.2">
      <c r="A122" s="56" t="s">
        <v>31</v>
      </c>
      <c r="B122" s="56"/>
      <c r="C122" s="56"/>
      <c r="D122" s="56"/>
      <c r="E122" s="56"/>
      <c r="F122" s="56"/>
      <c r="G122" s="56"/>
      <c r="H122" s="57" t="s">
        <v>128</v>
      </c>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2" t="s">
        <v>53</v>
      </c>
      <c r="AK122" s="52"/>
      <c r="AL122" s="52"/>
      <c r="AM122" s="52"/>
      <c r="AN122" s="52"/>
      <c r="AO122" s="52"/>
      <c r="AP122" s="52"/>
      <c r="AQ122" s="52"/>
      <c r="AR122" s="52"/>
      <c r="AS122" s="52"/>
      <c r="AT122" s="52"/>
      <c r="AU122" s="52"/>
      <c r="AV122" s="52"/>
      <c r="AW122" s="52"/>
      <c r="AX122" s="52"/>
      <c r="AY122" s="52"/>
      <c r="AZ122" s="53">
        <f>AZ123+AZ126+AZ129</f>
        <v>1296738.095</v>
      </c>
      <c r="BA122" s="53"/>
      <c r="BB122" s="53"/>
      <c r="BC122" s="53"/>
      <c r="BD122" s="53"/>
      <c r="BE122" s="53"/>
      <c r="BF122" s="53"/>
      <c r="BG122" s="53"/>
      <c r="BH122" s="53"/>
      <c r="BI122" s="53"/>
      <c r="BJ122" s="53"/>
      <c r="BK122" s="53"/>
      <c r="BL122" s="53"/>
      <c r="BM122" s="53"/>
      <c r="BN122" s="53"/>
      <c r="BO122" s="53"/>
      <c r="BP122" s="53"/>
      <c r="BQ122" s="53"/>
      <c r="BR122" s="53"/>
      <c r="BS122" s="53"/>
      <c r="BT122" s="53">
        <f>BT123+BT126+BT129</f>
        <v>1301910.5</v>
      </c>
      <c r="BU122" s="53"/>
      <c r="BV122" s="53"/>
      <c r="BW122" s="53"/>
      <c r="BX122" s="53"/>
      <c r="BY122" s="53"/>
      <c r="BZ122" s="53"/>
      <c r="CA122" s="53"/>
      <c r="CB122" s="53"/>
      <c r="CC122" s="53"/>
      <c r="CD122" s="53"/>
      <c r="CE122" s="53"/>
      <c r="CF122" s="53"/>
      <c r="CG122" s="53"/>
      <c r="CH122" s="53"/>
      <c r="CI122" s="53"/>
      <c r="CJ122" s="53"/>
      <c r="CK122" s="53">
        <f>CK123+CK126+CK129</f>
        <v>1314126.179</v>
      </c>
      <c r="CL122" s="53"/>
      <c r="CM122" s="53"/>
      <c r="CN122" s="53"/>
      <c r="CO122" s="53"/>
      <c r="CP122" s="53"/>
      <c r="CQ122" s="53"/>
      <c r="CR122" s="53"/>
      <c r="CS122" s="53"/>
      <c r="CT122" s="53"/>
      <c r="CU122" s="53"/>
      <c r="CV122" s="53"/>
      <c r="CW122" s="53"/>
      <c r="CX122" s="53"/>
      <c r="CY122" s="53"/>
      <c r="CZ122" s="53"/>
      <c r="DA122" s="53"/>
      <c r="DN122" s="10"/>
      <c r="DO122" s="10"/>
      <c r="DP122" s="10"/>
      <c r="DQ122" s="10">
        <f>SUM(AZ122:DA122)-SUM([3]стр.1_9!$AZ$122:$DA$122)</f>
        <v>-9902.8080000001937</v>
      </c>
      <c r="DR122" s="11"/>
    </row>
    <row r="123" spans="1:122" s="9" customFormat="1" ht="15" customHeight="1" x14ac:dyDescent="0.2">
      <c r="A123" s="56"/>
      <c r="B123" s="56"/>
      <c r="C123" s="56"/>
      <c r="D123" s="56"/>
      <c r="E123" s="56"/>
      <c r="F123" s="56"/>
      <c r="G123" s="56"/>
      <c r="H123" s="57" t="s">
        <v>129</v>
      </c>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2" t="s">
        <v>53</v>
      </c>
      <c r="AK123" s="52"/>
      <c r="AL123" s="52"/>
      <c r="AM123" s="52"/>
      <c r="AN123" s="52"/>
      <c r="AO123" s="52"/>
      <c r="AP123" s="52"/>
      <c r="AQ123" s="52"/>
      <c r="AR123" s="52"/>
      <c r="AS123" s="52"/>
      <c r="AT123" s="52"/>
      <c r="AU123" s="52"/>
      <c r="AV123" s="52"/>
      <c r="AW123" s="52"/>
      <c r="AX123" s="52"/>
      <c r="AY123" s="52"/>
      <c r="AZ123" s="53">
        <f>AZ124+AZ125</f>
        <v>744886.27099999995</v>
      </c>
      <c r="BA123" s="53"/>
      <c r="BB123" s="53"/>
      <c r="BC123" s="53"/>
      <c r="BD123" s="53"/>
      <c r="BE123" s="53"/>
      <c r="BF123" s="53"/>
      <c r="BG123" s="53"/>
      <c r="BH123" s="53"/>
      <c r="BI123" s="53"/>
      <c r="BJ123" s="53"/>
      <c r="BK123" s="53"/>
      <c r="BL123" s="53"/>
      <c r="BM123" s="53"/>
      <c r="BN123" s="53"/>
      <c r="BO123" s="53"/>
      <c r="BP123" s="53"/>
      <c r="BQ123" s="53"/>
      <c r="BR123" s="53"/>
      <c r="BS123" s="53"/>
      <c r="BT123" s="53">
        <f>BT124+BT125</f>
        <v>775535.45799999987</v>
      </c>
      <c r="BU123" s="53"/>
      <c r="BV123" s="53"/>
      <c r="BW123" s="53"/>
      <c r="BX123" s="53"/>
      <c r="BY123" s="53"/>
      <c r="BZ123" s="53"/>
      <c r="CA123" s="53"/>
      <c r="CB123" s="53"/>
      <c r="CC123" s="53"/>
      <c r="CD123" s="53"/>
      <c r="CE123" s="53"/>
      <c r="CF123" s="53"/>
      <c r="CG123" s="53"/>
      <c r="CH123" s="53"/>
      <c r="CI123" s="53"/>
      <c r="CJ123" s="53"/>
      <c r="CK123" s="53">
        <f>CK124+CK125</f>
        <v>762488.06</v>
      </c>
      <c r="CL123" s="53"/>
      <c r="CM123" s="53"/>
      <c r="CN123" s="53"/>
      <c r="CO123" s="53"/>
      <c r="CP123" s="53"/>
      <c r="CQ123" s="53"/>
      <c r="CR123" s="53"/>
      <c r="CS123" s="53"/>
      <c r="CT123" s="53"/>
      <c r="CU123" s="53"/>
      <c r="CV123" s="53"/>
      <c r="CW123" s="53"/>
      <c r="CX123" s="53"/>
      <c r="CY123" s="53"/>
      <c r="CZ123" s="53"/>
      <c r="DA123" s="53"/>
      <c r="DN123" s="10">
        <f>SUM(AZ123:DA123)-SUM([4]стр.1_9!$AZ$123:$DA$123)</f>
        <v>53563.019999999553</v>
      </c>
      <c r="DO123" s="10"/>
      <c r="DP123" s="10"/>
      <c r="DQ123" s="10">
        <f>SUM(AZ123:DA123)-SUM([3]стр.1_9!$AZ$123:$DA$123)</f>
        <v>53563.019999999553</v>
      </c>
      <c r="DR123" s="11"/>
    </row>
    <row r="124" spans="1:122" s="9" customFormat="1" ht="15" customHeight="1" x14ac:dyDescent="0.2">
      <c r="A124" s="56"/>
      <c r="B124" s="56"/>
      <c r="C124" s="56"/>
      <c r="D124" s="56"/>
      <c r="E124" s="56"/>
      <c r="F124" s="56"/>
      <c r="G124" s="56"/>
      <c r="H124" s="57" t="s">
        <v>101</v>
      </c>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2" t="s">
        <v>53</v>
      </c>
      <c r="AK124" s="52"/>
      <c r="AL124" s="52"/>
      <c r="AM124" s="52"/>
      <c r="AN124" s="52"/>
      <c r="AO124" s="52"/>
      <c r="AP124" s="52"/>
      <c r="AQ124" s="52"/>
      <c r="AR124" s="52"/>
      <c r="AS124" s="52"/>
      <c r="AT124" s="52"/>
      <c r="AU124" s="52"/>
      <c r="AV124" s="52"/>
      <c r="AW124" s="52"/>
      <c r="AX124" s="52"/>
      <c r="AY124" s="52"/>
      <c r="AZ124" s="53">
        <v>372739.06499999994</v>
      </c>
      <c r="BA124" s="53"/>
      <c r="BB124" s="53"/>
      <c r="BC124" s="53"/>
      <c r="BD124" s="53"/>
      <c r="BE124" s="53"/>
      <c r="BF124" s="53"/>
      <c r="BG124" s="53"/>
      <c r="BH124" s="53"/>
      <c r="BI124" s="53"/>
      <c r="BJ124" s="53"/>
      <c r="BK124" s="53"/>
      <c r="BL124" s="53"/>
      <c r="BM124" s="53"/>
      <c r="BN124" s="53"/>
      <c r="BO124" s="53"/>
      <c r="BP124" s="53"/>
      <c r="BQ124" s="53"/>
      <c r="BR124" s="53"/>
      <c r="BS124" s="53"/>
      <c r="BT124" s="53">
        <v>566874.01099999982</v>
      </c>
      <c r="BU124" s="53"/>
      <c r="BV124" s="53"/>
      <c r="BW124" s="53"/>
      <c r="BX124" s="53"/>
      <c r="BY124" s="53"/>
      <c r="BZ124" s="53"/>
      <c r="CA124" s="53"/>
      <c r="CB124" s="53"/>
      <c r="CC124" s="53"/>
      <c r="CD124" s="53"/>
      <c r="CE124" s="53"/>
      <c r="CF124" s="53"/>
      <c r="CG124" s="53"/>
      <c r="CH124" s="53"/>
      <c r="CI124" s="53"/>
      <c r="CJ124" s="53"/>
      <c r="CK124" s="53">
        <v>387096.908</v>
      </c>
      <c r="CL124" s="53"/>
      <c r="CM124" s="53"/>
      <c r="CN124" s="53"/>
      <c r="CO124" s="53"/>
      <c r="CP124" s="53"/>
      <c r="CQ124" s="53"/>
      <c r="CR124" s="53"/>
      <c r="CS124" s="53"/>
      <c r="CT124" s="53"/>
      <c r="CU124" s="53"/>
      <c r="CV124" s="53"/>
      <c r="CW124" s="53"/>
      <c r="CX124" s="53"/>
      <c r="CY124" s="53"/>
      <c r="CZ124" s="53"/>
      <c r="DA124" s="53"/>
      <c r="DN124" s="10">
        <f>SUM(AZ124:DA124)-SUM([4]стр.1_9!$AZ$124:$DA$124)</f>
        <v>202378.82199999969</v>
      </c>
      <c r="DO124" s="10">
        <f>'[1]ПО 2023'!$C$10/1000-BT124</f>
        <v>-206408.83799999981</v>
      </c>
      <c r="DP124" s="10">
        <f>'[1]ПО 2024'!$C$10/1000-CK124</f>
        <v>-6370.1719999999623</v>
      </c>
      <c r="DQ124" s="11"/>
      <c r="DR124" s="11"/>
    </row>
    <row r="125" spans="1:122" s="9" customFormat="1" ht="15" customHeight="1" x14ac:dyDescent="0.2">
      <c r="A125" s="56"/>
      <c r="B125" s="56"/>
      <c r="C125" s="56"/>
      <c r="D125" s="56"/>
      <c r="E125" s="56"/>
      <c r="F125" s="56"/>
      <c r="G125" s="56"/>
      <c r="H125" s="57" t="s">
        <v>102</v>
      </c>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2" t="s">
        <v>53</v>
      </c>
      <c r="AK125" s="52"/>
      <c r="AL125" s="52"/>
      <c r="AM125" s="52"/>
      <c r="AN125" s="52"/>
      <c r="AO125" s="52"/>
      <c r="AP125" s="52"/>
      <c r="AQ125" s="52"/>
      <c r="AR125" s="52"/>
      <c r="AS125" s="52"/>
      <c r="AT125" s="52"/>
      <c r="AU125" s="52"/>
      <c r="AV125" s="52"/>
      <c r="AW125" s="52"/>
      <c r="AX125" s="52"/>
      <c r="AY125" s="52"/>
      <c r="AZ125" s="53">
        <v>372147.20600000001</v>
      </c>
      <c r="BA125" s="53"/>
      <c r="BB125" s="53"/>
      <c r="BC125" s="53"/>
      <c r="BD125" s="53"/>
      <c r="BE125" s="53"/>
      <c r="BF125" s="53"/>
      <c r="BG125" s="53"/>
      <c r="BH125" s="53"/>
      <c r="BI125" s="53"/>
      <c r="BJ125" s="53"/>
      <c r="BK125" s="53"/>
      <c r="BL125" s="53"/>
      <c r="BM125" s="53"/>
      <c r="BN125" s="53"/>
      <c r="BO125" s="53"/>
      <c r="BP125" s="53"/>
      <c r="BQ125" s="53"/>
      <c r="BR125" s="53"/>
      <c r="BS125" s="53"/>
      <c r="BT125" s="53">
        <v>208661.44700000001</v>
      </c>
      <c r="BU125" s="53"/>
      <c r="BV125" s="53"/>
      <c r="BW125" s="53"/>
      <c r="BX125" s="53"/>
      <c r="BY125" s="53"/>
      <c r="BZ125" s="53"/>
      <c r="CA125" s="53"/>
      <c r="CB125" s="53"/>
      <c r="CC125" s="53"/>
      <c r="CD125" s="53"/>
      <c r="CE125" s="53"/>
      <c r="CF125" s="53"/>
      <c r="CG125" s="53"/>
      <c r="CH125" s="53"/>
      <c r="CI125" s="53"/>
      <c r="CJ125" s="53"/>
      <c r="CK125" s="53">
        <v>375391.152</v>
      </c>
      <c r="CL125" s="53"/>
      <c r="CM125" s="53"/>
      <c r="CN125" s="53"/>
      <c r="CO125" s="53"/>
      <c r="CP125" s="53"/>
      <c r="CQ125" s="53"/>
      <c r="CR125" s="53"/>
      <c r="CS125" s="53"/>
      <c r="CT125" s="53"/>
      <c r="CU125" s="53"/>
      <c r="CV125" s="53"/>
      <c r="CW125" s="53"/>
      <c r="CX125" s="53"/>
      <c r="CY125" s="53"/>
      <c r="CZ125" s="53"/>
      <c r="DA125" s="53"/>
      <c r="DN125" s="10">
        <f>SUM(AZ125:DA125)-SUM([4]стр.1_9!$AZ$125:$DA$125)</f>
        <v>-148815.80199999979</v>
      </c>
      <c r="DO125" s="10">
        <f>'[1]ПО 2023'!$D$10/1000-BT125</f>
        <v>150829.48199999999</v>
      </c>
      <c r="DP125" s="10">
        <f>'[1]ПО 2024'!$D$10/1000-CK125</f>
        <v>-2296.920999999973</v>
      </c>
      <c r="DQ125" s="11"/>
      <c r="DR125" s="11"/>
    </row>
    <row r="126" spans="1:122" s="9" customFormat="1" ht="15" customHeight="1" x14ac:dyDescent="0.2">
      <c r="A126" s="56"/>
      <c r="B126" s="56"/>
      <c r="C126" s="56"/>
      <c r="D126" s="56"/>
      <c r="E126" s="56"/>
      <c r="F126" s="56"/>
      <c r="G126" s="56"/>
      <c r="H126" s="57" t="s">
        <v>130</v>
      </c>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2" t="s">
        <v>53</v>
      </c>
      <c r="AK126" s="52"/>
      <c r="AL126" s="52"/>
      <c r="AM126" s="52"/>
      <c r="AN126" s="52"/>
      <c r="AO126" s="52"/>
      <c r="AP126" s="52"/>
      <c r="AQ126" s="52"/>
      <c r="AR126" s="52"/>
      <c r="AS126" s="52"/>
      <c r="AT126" s="52"/>
      <c r="AU126" s="52"/>
      <c r="AV126" s="52"/>
      <c r="AW126" s="52"/>
      <c r="AX126" s="52"/>
      <c r="AY126" s="52"/>
      <c r="AZ126" s="53">
        <f>AZ127+AZ128</f>
        <v>439832.70599999995</v>
      </c>
      <c r="BA126" s="53"/>
      <c r="BB126" s="53"/>
      <c r="BC126" s="53"/>
      <c r="BD126" s="53"/>
      <c r="BE126" s="53"/>
      <c r="BF126" s="53"/>
      <c r="BG126" s="53"/>
      <c r="BH126" s="53"/>
      <c r="BI126" s="53"/>
      <c r="BJ126" s="53"/>
      <c r="BK126" s="53"/>
      <c r="BL126" s="53"/>
      <c r="BM126" s="53"/>
      <c r="BN126" s="53"/>
      <c r="BO126" s="53"/>
      <c r="BP126" s="53"/>
      <c r="BQ126" s="53"/>
      <c r="BR126" s="53"/>
      <c r="BS126" s="53"/>
      <c r="BT126" s="53">
        <f>BT127+BT128</f>
        <v>433775.31400000001</v>
      </c>
      <c r="BU126" s="53"/>
      <c r="BV126" s="53"/>
      <c r="BW126" s="53"/>
      <c r="BX126" s="53"/>
      <c r="BY126" s="53"/>
      <c r="BZ126" s="53"/>
      <c r="CA126" s="53"/>
      <c r="CB126" s="53"/>
      <c r="CC126" s="53"/>
      <c r="CD126" s="53"/>
      <c r="CE126" s="53"/>
      <c r="CF126" s="53"/>
      <c r="CG126" s="53"/>
      <c r="CH126" s="53"/>
      <c r="CI126" s="53"/>
      <c r="CJ126" s="53"/>
      <c r="CK126" s="53">
        <f>CK127+CK128</f>
        <v>443891.83</v>
      </c>
      <c r="CL126" s="53"/>
      <c r="CM126" s="53"/>
      <c r="CN126" s="53"/>
      <c r="CO126" s="53"/>
      <c r="CP126" s="53"/>
      <c r="CQ126" s="53"/>
      <c r="CR126" s="53"/>
      <c r="CS126" s="53"/>
      <c r="CT126" s="53"/>
      <c r="CU126" s="53"/>
      <c r="CV126" s="53"/>
      <c r="CW126" s="53"/>
      <c r="CX126" s="53"/>
      <c r="CY126" s="53"/>
      <c r="CZ126" s="53"/>
      <c r="DA126" s="53"/>
      <c r="DN126" s="10">
        <f>SUM(AZ126:DA126)-SUM([4]стр.1_9!$AZ$126:$DA$126)</f>
        <v>-118436.94199999981</v>
      </c>
      <c r="DO126" s="10"/>
      <c r="DP126" s="10"/>
      <c r="DQ126" s="10">
        <f>SUM(AZ126:DA126)-SUM([3]стр.1_9!$AZ$126:$DA$126)</f>
        <v>-118436.94199999981</v>
      </c>
      <c r="DR126" s="11"/>
    </row>
    <row r="127" spans="1:122" s="9" customFormat="1" ht="15" customHeight="1" x14ac:dyDescent="0.2">
      <c r="A127" s="56"/>
      <c r="B127" s="56"/>
      <c r="C127" s="56"/>
      <c r="D127" s="56"/>
      <c r="E127" s="56"/>
      <c r="F127" s="56"/>
      <c r="G127" s="56"/>
      <c r="H127" s="57" t="s">
        <v>101</v>
      </c>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2" t="s">
        <v>53</v>
      </c>
      <c r="AK127" s="52"/>
      <c r="AL127" s="52"/>
      <c r="AM127" s="52"/>
      <c r="AN127" s="52"/>
      <c r="AO127" s="52"/>
      <c r="AP127" s="52"/>
      <c r="AQ127" s="52"/>
      <c r="AR127" s="52"/>
      <c r="AS127" s="52"/>
      <c r="AT127" s="52"/>
      <c r="AU127" s="52"/>
      <c r="AV127" s="52"/>
      <c r="AW127" s="52"/>
      <c r="AX127" s="52"/>
      <c r="AY127" s="52"/>
      <c r="AZ127" s="53">
        <v>213369.35199999998</v>
      </c>
      <c r="BA127" s="53"/>
      <c r="BB127" s="53"/>
      <c r="BC127" s="53"/>
      <c r="BD127" s="53"/>
      <c r="BE127" s="53"/>
      <c r="BF127" s="53"/>
      <c r="BG127" s="53"/>
      <c r="BH127" s="53"/>
      <c r="BI127" s="53"/>
      <c r="BJ127" s="53"/>
      <c r="BK127" s="53"/>
      <c r="BL127" s="53"/>
      <c r="BM127" s="53"/>
      <c r="BN127" s="53"/>
      <c r="BO127" s="53"/>
      <c r="BP127" s="53"/>
      <c r="BQ127" s="53"/>
      <c r="BR127" s="53"/>
      <c r="BS127" s="53"/>
      <c r="BT127" s="53">
        <v>318294.35000000003</v>
      </c>
      <c r="BU127" s="53"/>
      <c r="BV127" s="53"/>
      <c r="BW127" s="53"/>
      <c r="BX127" s="53"/>
      <c r="BY127" s="53"/>
      <c r="BZ127" s="53"/>
      <c r="CA127" s="53"/>
      <c r="CB127" s="53"/>
      <c r="CC127" s="53"/>
      <c r="CD127" s="53"/>
      <c r="CE127" s="53"/>
      <c r="CF127" s="53"/>
      <c r="CG127" s="53"/>
      <c r="CH127" s="53"/>
      <c r="CI127" s="53"/>
      <c r="CJ127" s="53"/>
      <c r="CK127" s="53">
        <v>213895.74100000001</v>
      </c>
      <c r="CL127" s="53"/>
      <c r="CM127" s="53"/>
      <c r="CN127" s="53"/>
      <c r="CO127" s="53"/>
      <c r="CP127" s="53"/>
      <c r="CQ127" s="53"/>
      <c r="CR127" s="53"/>
      <c r="CS127" s="53"/>
      <c r="CT127" s="53"/>
      <c r="CU127" s="53"/>
      <c r="CV127" s="53"/>
      <c r="CW127" s="53"/>
      <c r="CX127" s="53"/>
      <c r="CY127" s="53"/>
      <c r="CZ127" s="53"/>
      <c r="DA127" s="53"/>
      <c r="DN127" s="10">
        <f>SUM(AZ127:DA127)-SUM([4]стр.1_9!$AZ$127:$DA$127)</f>
        <v>27401.014000000083</v>
      </c>
      <c r="DO127" s="10">
        <f>'[1]ПО 2023'!$C$11/1000-BT127</f>
        <v>-111779.47400000005</v>
      </c>
      <c r="DP127" s="10">
        <f>'[1]ПО 2024'!$C$11/1000-CK127</f>
        <v>11907.545000000013</v>
      </c>
      <c r="DQ127" s="11"/>
      <c r="DR127" s="11"/>
    </row>
    <row r="128" spans="1:122" s="9" customFormat="1" ht="15" customHeight="1" x14ac:dyDescent="0.2">
      <c r="A128" s="56"/>
      <c r="B128" s="56"/>
      <c r="C128" s="56"/>
      <c r="D128" s="56"/>
      <c r="E128" s="56"/>
      <c r="F128" s="56"/>
      <c r="G128" s="56"/>
      <c r="H128" s="57" t="s">
        <v>102</v>
      </c>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2" t="s">
        <v>53</v>
      </c>
      <c r="AK128" s="52"/>
      <c r="AL128" s="52"/>
      <c r="AM128" s="52"/>
      <c r="AN128" s="52"/>
      <c r="AO128" s="52"/>
      <c r="AP128" s="52"/>
      <c r="AQ128" s="52"/>
      <c r="AR128" s="52"/>
      <c r="AS128" s="52"/>
      <c r="AT128" s="52"/>
      <c r="AU128" s="52"/>
      <c r="AV128" s="52"/>
      <c r="AW128" s="52"/>
      <c r="AX128" s="52"/>
      <c r="AY128" s="52"/>
      <c r="AZ128" s="53">
        <v>226463.35399999996</v>
      </c>
      <c r="BA128" s="53"/>
      <c r="BB128" s="53"/>
      <c r="BC128" s="53"/>
      <c r="BD128" s="53"/>
      <c r="BE128" s="53"/>
      <c r="BF128" s="53"/>
      <c r="BG128" s="53"/>
      <c r="BH128" s="53"/>
      <c r="BI128" s="53"/>
      <c r="BJ128" s="53"/>
      <c r="BK128" s="53"/>
      <c r="BL128" s="53"/>
      <c r="BM128" s="53"/>
      <c r="BN128" s="53"/>
      <c r="BO128" s="53"/>
      <c r="BP128" s="53"/>
      <c r="BQ128" s="53"/>
      <c r="BR128" s="53"/>
      <c r="BS128" s="53"/>
      <c r="BT128" s="53">
        <v>115480.96400000001</v>
      </c>
      <c r="BU128" s="53"/>
      <c r="BV128" s="53"/>
      <c r="BW128" s="53"/>
      <c r="BX128" s="53"/>
      <c r="BY128" s="53"/>
      <c r="BZ128" s="53"/>
      <c r="CA128" s="53"/>
      <c r="CB128" s="53"/>
      <c r="CC128" s="53"/>
      <c r="CD128" s="53"/>
      <c r="CE128" s="53"/>
      <c r="CF128" s="53"/>
      <c r="CG128" s="53"/>
      <c r="CH128" s="53"/>
      <c r="CI128" s="53"/>
      <c r="CJ128" s="53"/>
      <c r="CK128" s="53">
        <v>229996.08900000001</v>
      </c>
      <c r="CL128" s="53"/>
      <c r="CM128" s="53"/>
      <c r="CN128" s="53"/>
      <c r="CO128" s="53"/>
      <c r="CP128" s="53"/>
      <c r="CQ128" s="53"/>
      <c r="CR128" s="53"/>
      <c r="CS128" s="53"/>
      <c r="CT128" s="53"/>
      <c r="CU128" s="53"/>
      <c r="CV128" s="53"/>
      <c r="CW128" s="53"/>
      <c r="CX128" s="53"/>
      <c r="CY128" s="53"/>
      <c r="CZ128" s="53"/>
      <c r="DA128" s="53"/>
      <c r="DN128" s="10">
        <f>SUM(AZ128:DA128)-SUM([4]стр.1_9!$AZ$128:$DA$128)</f>
        <v>-145837.95600000001</v>
      </c>
      <c r="DO128" s="10">
        <f>'[1]ПО 2023'!$D$11/1000-BT128</f>
        <v>114019.30599999998</v>
      </c>
      <c r="DP128" s="10">
        <f>'[1]ПО 2024'!$D$11/1000-CK128</f>
        <v>11976.5</v>
      </c>
      <c r="DQ128" s="11"/>
      <c r="DR128" s="11"/>
    </row>
    <row r="129" spans="1:122" s="9" customFormat="1" ht="15" customHeight="1" x14ac:dyDescent="0.2">
      <c r="A129" s="56"/>
      <c r="B129" s="56"/>
      <c r="C129" s="56"/>
      <c r="D129" s="56"/>
      <c r="E129" s="56"/>
      <c r="F129" s="56"/>
      <c r="G129" s="56"/>
      <c r="H129" s="57" t="s">
        <v>131</v>
      </c>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2" t="s">
        <v>53</v>
      </c>
      <c r="AK129" s="52"/>
      <c r="AL129" s="52"/>
      <c r="AM129" s="52"/>
      <c r="AN129" s="52"/>
      <c r="AO129" s="52"/>
      <c r="AP129" s="52"/>
      <c r="AQ129" s="52"/>
      <c r="AR129" s="52"/>
      <c r="AS129" s="52"/>
      <c r="AT129" s="52"/>
      <c r="AU129" s="52"/>
      <c r="AV129" s="52"/>
      <c r="AW129" s="52"/>
      <c r="AX129" s="52"/>
      <c r="AY129" s="52"/>
      <c r="AZ129" s="53">
        <f>AZ130+AZ131</f>
        <v>112019.118</v>
      </c>
      <c r="BA129" s="53"/>
      <c r="BB129" s="53"/>
      <c r="BC129" s="53"/>
      <c r="BD129" s="53"/>
      <c r="BE129" s="53"/>
      <c r="BF129" s="53"/>
      <c r="BG129" s="53"/>
      <c r="BH129" s="53"/>
      <c r="BI129" s="53"/>
      <c r="BJ129" s="53"/>
      <c r="BK129" s="53"/>
      <c r="BL129" s="53"/>
      <c r="BM129" s="53"/>
      <c r="BN129" s="53"/>
      <c r="BO129" s="53"/>
      <c r="BP129" s="53"/>
      <c r="BQ129" s="53"/>
      <c r="BR129" s="53"/>
      <c r="BS129" s="53"/>
      <c r="BT129" s="53">
        <f>BT130+BT131</f>
        <v>92599.728000000003</v>
      </c>
      <c r="BU129" s="53"/>
      <c r="BV129" s="53"/>
      <c r="BW129" s="53"/>
      <c r="BX129" s="53"/>
      <c r="BY129" s="53"/>
      <c r="BZ129" s="53"/>
      <c r="CA129" s="53"/>
      <c r="CB129" s="53"/>
      <c r="CC129" s="53"/>
      <c r="CD129" s="53"/>
      <c r="CE129" s="53"/>
      <c r="CF129" s="53"/>
      <c r="CG129" s="53"/>
      <c r="CH129" s="53"/>
      <c r="CI129" s="53"/>
      <c r="CJ129" s="53"/>
      <c r="CK129" s="53">
        <f>CK130+CK131</f>
        <v>107746.28899999999</v>
      </c>
      <c r="CL129" s="53"/>
      <c r="CM129" s="53"/>
      <c r="CN129" s="53"/>
      <c r="CO129" s="53"/>
      <c r="CP129" s="53"/>
      <c r="CQ129" s="53"/>
      <c r="CR129" s="53"/>
      <c r="CS129" s="53"/>
      <c r="CT129" s="53"/>
      <c r="CU129" s="53"/>
      <c r="CV129" s="53"/>
      <c r="CW129" s="53"/>
      <c r="CX129" s="53"/>
      <c r="CY129" s="53"/>
      <c r="CZ129" s="53"/>
      <c r="DA129" s="53"/>
      <c r="DN129" s="10">
        <f>SUM(AZ129:DA129)-SUM([4]стр.1_9!$AZ$129:$DA$129)</f>
        <v>54971.114000000031</v>
      </c>
      <c r="DO129" s="10"/>
      <c r="DP129" s="10"/>
      <c r="DQ129" s="10">
        <f>SUM(AZ129:DA129)-SUM([3]стр.1_9!$AZ$129:$DA$129)</f>
        <v>54971.114000000031</v>
      </c>
      <c r="DR129" s="11"/>
    </row>
    <row r="130" spans="1:122" s="9" customFormat="1" ht="15" customHeight="1" x14ac:dyDescent="0.2">
      <c r="A130" s="56"/>
      <c r="B130" s="56"/>
      <c r="C130" s="56"/>
      <c r="D130" s="56"/>
      <c r="E130" s="56"/>
      <c r="F130" s="56"/>
      <c r="G130" s="56"/>
      <c r="H130" s="57" t="s">
        <v>101</v>
      </c>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2" t="s">
        <v>53</v>
      </c>
      <c r="AK130" s="52"/>
      <c r="AL130" s="52"/>
      <c r="AM130" s="52"/>
      <c r="AN130" s="52"/>
      <c r="AO130" s="52"/>
      <c r="AP130" s="52"/>
      <c r="AQ130" s="52"/>
      <c r="AR130" s="52"/>
      <c r="AS130" s="52"/>
      <c r="AT130" s="52"/>
      <c r="AU130" s="52"/>
      <c r="AV130" s="52"/>
      <c r="AW130" s="52"/>
      <c r="AX130" s="52"/>
      <c r="AY130" s="52"/>
      <c r="AZ130" s="53">
        <v>47326.606000000007</v>
      </c>
      <c r="BA130" s="53"/>
      <c r="BB130" s="53"/>
      <c r="BC130" s="53"/>
      <c r="BD130" s="53"/>
      <c r="BE130" s="53"/>
      <c r="BF130" s="53"/>
      <c r="BG130" s="53"/>
      <c r="BH130" s="53"/>
      <c r="BI130" s="53"/>
      <c r="BJ130" s="53"/>
      <c r="BK130" s="53"/>
      <c r="BL130" s="53"/>
      <c r="BM130" s="53"/>
      <c r="BN130" s="53"/>
      <c r="BO130" s="53"/>
      <c r="BP130" s="53"/>
      <c r="BQ130" s="53"/>
      <c r="BR130" s="53"/>
      <c r="BS130" s="53"/>
      <c r="BT130" s="53">
        <v>67343.63900000001</v>
      </c>
      <c r="BU130" s="53"/>
      <c r="BV130" s="53"/>
      <c r="BW130" s="53"/>
      <c r="BX130" s="53"/>
      <c r="BY130" s="53"/>
      <c r="BZ130" s="53"/>
      <c r="CA130" s="53"/>
      <c r="CB130" s="53"/>
      <c r="CC130" s="53"/>
      <c r="CD130" s="53"/>
      <c r="CE130" s="53"/>
      <c r="CF130" s="53"/>
      <c r="CG130" s="53"/>
      <c r="CH130" s="53"/>
      <c r="CI130" s="53"/>
      <c r="CJ130" s="53"/>
      <c r="CK130" s="53">
        <v>54945.038999999997</v>
      </c>
      <c r="CL130" s="53"/>
      <c r="CM130" s="53"/>
      <c r="CN130" s="53"/>
      <c r="CO130" s="53"/>
      <c r="CP130" s="53"/>
      <c r="CQ130" s="53"/>
      <c r="CR130" s="53"/>
      <c r="CS130" s="53"/>
      <c r="CT130" s="53"/>
      <c r="CU130" s="53"/>
      <c r="CV130" s="53"/>
      <c r="CW130" s="53"/>
      <c r="CX130" s="53"/>
      <c r="CY130" s="53"/>
      <c r="CZ130" s="53"/>
      <c r="DA130" s="53"/>
      <c r="DN130" s="10">
        <f>SUM(AZ130:DA130)-SUM([4]стр.1_9!$AZ$130:$DA$130)</f>
        <v>41231.224000000017</v>
      </c>
      <c r="DO130" s="10">
        <f>'[1]ПО 2023'!$C$12/1000-BT130</f>
        <v>-29623.076891966237</v>
      </c>
      <c r="DP130" s="10">
        <f>'[1]ПО 2024'!$C$12/1000-CK130</f>
        <v>-15163.252999999997</v>
      </c>
      <c r="DQ130" s="11"/>
      <c r="DR130" s="11"/>
    </row>
    <row r="131" spans="1:122" s="9" customFormat="1" ht="15" customHeight="1" x14ac:dyDescent="0.2">
      <c r="A131" s="56"/>
      <c r="B131" s="56"/>
      <c r="C131" s="56"/>
      <c r="D131" s="56"/>
      <c r="E131" s="56"/>
      <c r="F131" s="56"/>
      <c r="G131" s="56"/>
      <c r="H131" s="57" t="s">
        <v>102</v>
      </c>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2" t="s">
        <v>53</v>
      </c>
      <c r="AK131" s="52"/>
      <c r="AL131" s="52"/>
      <c r="AM131" s="52"/>
      <c r="AN131" s="52"/>
      <c r="AO131" s="52"/>
      <c r="AP131" s="52"/>
      <c r="AQ131" s="52"/>
      <c r="AR131" s="52"/>
      <c r="AS131" s="52"/>
      <c r="AT131" s="52"/>
      <c r="AU131" s="52"/>
      <c r="AV131" s="52"/>
      <c r="AW131" s="52"/>
      <c r="AX131" s="52"/>
      <c r="AY131" s="52"/>
      <c r="AZ131" s="53">
        <v>64692.511999999995</v>
      </c>
      <c r="BA131" s="53"/>
      <c r="BB131" s="53"/>
      <c r="BC131" s="53"/>
      <c r="BD131" s="53"/>
      <c r="BE131" s="53"/>
      <c r="BF131" s="53"/>
      <c r="BG131" s="53"/>
      <c r="BH131" s="53"/>
      <c r="BI131" s="53"/>
      <c r="BJ131" s="53"/>
      <c r="BK131" s="53"/>
      <c r="BL131" s="53"/>
      <c r="BM131" s="53"/>
      <c r="BN131" s="53"/>
      <c r="BO131" s="53"/>
      <c r="BP131" s="53"/>
      <c r="BQ131" s="53"/>
      <c r="BR131" s="53"/>
      <c r="BS131" s="53"/>
      <c r="BT131" s="53">
        <v>25256.089</v>
      </c>
      <c r="BU131" s="53"/>
      <c r="BV131" s="53"/>
      <c r="BW131" s="53"/>
      <c r="BX131" s="53"/>
      <c r="BY131" s="53"/>
      <c r="BZ131" s="53"/>
      <c r="CA131" s="53"/>
      <c r="CB131" s="53"/>
      <c r="CC131" s="53"/>
      <c r="CD131" s="53"/>
      <c r="CE131" s="53"/>
      <c r="CF131" s="53"/>
      <c r="CG131" s="53"/>
      <c r="CH131" s="53"/>
      <c r="CI131" s="53"/>
      <c r="CJ131" s="53"/>
      <c r="CK131" s="53">
        <v>52801.25</v>
      </c>
      <c r="CL131" s="53"/>
      <c r="CM131" s="53"/>
      <c r="CN131" s="53"/>
      <c r="CO131" s="53"/>
      <c r="CP131" s="53"/>
      <c r="CQ131" s="53"/>
      <c r="CR131" s="53"/>
      <c r="CS131" s="53"/>
      <c r="CT131" s="53"/>
      <c r="CU131" s="53"/>
      <c r="CV131" s="53"/>
      <c r="CW131" s="53"/>
      <c r="CX131" s="53"/>
      <c r="CY131" s="53"/>
      <c r="CZ131" s="53"/>
      <c r="DA131" s="53"/>
      <c r="DN131" s="10">
        <f>SUM(AZ131:DA131)-SUM([4]стр.1_9!$AZ$131:$DA$131)</f>
        <v>13739.89</v>
      </c>
      <c r="DO131" s="10">
        <f>'[1]ПО 2023'!$D$12/1000-BT131</f>
        <v>16959.288266287091</v>
      </c>
      <c r="DP131" s="10">
        <f>'[1]ПО 2024'!$D$12/1000-CK131</f>
        <v>-8926.5439999999944</v>
      </c>
      <c r="DQ131" s="11"/>
      <c r="DR131" s="11"/>
    </row>
    <row r="132" spans="1:122" s="9" customFormat="1" ht="79.5" customHeight="1" x14ac:dyDescent="0.2">
      <c r="A132" s="56" t="s">
        <v>33</v>
      </c>
      <c r="B132" s="56"/>
      <c r="C132" s="56"/>
      <c r="D132" s="56"/>
      <c r="E132" s="56"/>
      <c r="F132" s="56"/>
      <c r="G132" s="56"/>
      <c r="H132" s="57" t="s">
        <v>132</v>
      </c>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2" t="s">
        <v>53</v>
      </c>
      <c r="AK132" s="52"/>
      <c r="AL132" s="52"/>
      <c r="AM132" s="52"/>
      <c r="AN132" s="52"/>
      <c r="AO132" s="52"/>
      <c r="AP132" s="52"/>
      <c r="AQ132" s="52"/>
      <c r="AR132" s="52"/>
      <c r="AS132" s="52"/>
      <c r="AT132" s="52"/>
      <c r="AU132" s="52"/>
      <c r="AV132" s="52"/>
      <c r="AW132" s="52"/>
      <c r="AX132" s="52"/>
      <c r="AY132" s="52"/>
      <c r="AZ132" s="53">
        <f>AZ133+AZ134</f>
        <v>321882.26300000004</v>
      </c>
      <c r="BA132" s="53"/>
      <c r="BB132" s="53"/>
      <c r="BC132" s="53"/>
      <c r="BD132" s="53"/>
      <c r="BE132" s="53"/>
      <c r="BF132" s="53"/>
      <c r="BG132" s="53"/>
      <c r="BH132" s="53"/>
      <c r="BI132" s="53"/>
      <c r="BJ132" s="53"/>
      <c r="BK132" s="53"/>
      <c r="BL132" s="53"/>
      <c r="BM132" s="53"/>
      <c r="BN132" s="53"/>
      <c r="BO132" s="53"/>
      <c r="BP132" s="53"/>
      <c r="BQ132" s="53"/>
      <c r="BR132" s="53"/>
      <c r="BS132" s="53"/>
      <c r="BT132" s="53">
        <f>BT133+BT134</f>
        <v>344296.1</v>
      </c>
      <c r="BU132" s="53"/>
      <c r="BV132" s="53"/>
      <c r="BW132" s="53"/>
      <c r="BX132" s="53"/>
      <c r="BY132" s="53"/>
      <c r="BZ132" s="53"/>
      <c r="CA132" s="53"/>
      <c r="CB132" s="53"/>
      <c r="CC132" s="53"/>
      <c r="CD132" s="53"/>
      <c r="CE132" s="53"/>
      <c r="CF132" s="53"/>
      <c r="CG132" s="53"/>
      <c r="CH132" s="53"/>
      <c r="CI132" s="53"/>
      <c r="CJ132" s="53"/>
      <c r="CK132" s="53">
        <f>CK133+CK134</f>
        <v>323468.75899999996</v>
      </c>
      <c r="CL132" s="53"/>
      <c r="CM132" s="53"/>
      <c r="CN132" s="53"/>
      <c r="CO132" s="53"/>
      <c r="CP132" s="53"/>
      <c r="CQ132" s="53"/>
      <c r="CR132" s="53"/>
      <c r="CS132" s="53"/>
      <c r="CT132" s="53"/>
      <c r="CU132" s="53"/>
      <c r="CV132" s="53"/>
      <c r="CW132" s="53"/>
      <c r="CX132" s="53"/>
      <c r="CY132" s="53"/>
      <c r="CZ132" s="53"/>
      <c r="DA132" s="53"/>
      <c r="DN132" s="10">
        <f>SUM(AZ132:DA132)-SUM([4]стр.1_9!$AZ$132:$DA$132)</f>
        <v>-43198.550999999978</v>
      </c>
      <c r="DO132" s="10">
        <f>BT132-'[1]ПО 2023'!$E$16/1000</f>
        <v>-3967.6126256790594</v>
      </c>
      <c r="DP132" s="10">
        <f>CK132-'[1]ПО 2024'!$E$16/1000</f>
        <v>-19441.290000000037</v>
      </c>
      <c r="DQ132" s="10">
        <f>SUM(AZ132:DA132)-SUM([3]стр.1_9!$AZ$132:$DA$132)</f>
        <v>-43198.550999999978</v>
      </c>
      <c r="DR132" s="11"/>
    </row>
    <row r="133" spans="1:122" s="9" customFormat="1" ht="15" customHeight="1" x14ac:dyDescent="0.2">
      <c r="A133" s="56"/>
      <c r="B133" s="56"/>
      <c r="C133" s="56"/>
      <c r="D133" s="56"/>
      <c r="E133" s="56"/>
      <c r="F133" s="56"/>
      <c r="G133" s="56"/>
      <c r="H133" s="57" t="s">
        <v>133</v>
      </c>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2" t="s">
        <v>53</v>
      </c>
      <c r="AK133" s="52"/>
      <c r="AL133" s="52"/>
      <c r="AM133" s="52"/>
      <c r="AN133" s="52"/>
      <c r="AO133" s="52"/>
      <c r="AP133" s="52"/>
      <c r="AQ133" s="52"/>
      <c r="AR133" s="52"/>
      <c r="AS133" s="52"/>
      <c r="AT133" s="52"/>
      <c r="AU133" s="52"/>
      <c r="AV133" s="52"/>
      <c r="AW133" s="52"/>
      <c r="AX133" s="52"/>
      <c r="AY133" s="52"/>
      <c r="AZ133" s="53">
        <v>156342.27600000001</v>
      </c>
      <c r="BA133" s="53"/>
      <c r="BB133" s="53"/>
      <c r="BC133" s="53"/>
      <c r="BD133" s="53"/>
      <c r="BE133" s="53"/>
      <c r="BF133" s="53"/>
      <c r="BG133" s="53"/>
      <c r="BH133" s="53"/>
      <c r="BI133" s="53"/>
      <c r="BJ133" s="53"/>
      <c r="BK133" s="53"/>
      <c r="BL133" s="53"/>
      <c r="BM133" s="53"/>
      <c r="BN133" s="53"/>
      <c r="BO133" s="53"/>
      <c r="BP133" s="53"/>
      <c r="BQ133" s="53"/>
      <c r="BR133" s="53"/>
      <c r="BS133" s="53"/>
      <c r="BT133" s="53">
        <v>244053.1</v>
      </c>
      <c r="BU133" s="53"/>
      <c r="BV133" s="53"/>
      <c r="BW133" s="53"/>
      <c r="BX133" s="53"/>
      <c r="BY133" s="53"/>
      <c r="BZ133" s="53"/>
      <c r="CA133" s="53"/>
      <c r="CB133" s="53"/>
      <c r="CC133" s="53"/>
      <c r="CD133" s="53"/>
      <c r="CE133" s="53"/>
      <c r="CF133" s="53"/>
      <c r="CG133" s="53"/>
      <c r="CH133" s="53"/>
      <c r="CI133" s="53"/>
      <c r="CJ133" s="53"/>
      <c r="CK133" s="53">
        <v>156540.625</v>
      </c>
      <c r="CL133" s="53"/>
      <c r="CM133" s="53"/>
      <c r="CN133" s="53"/>
      <c r="CO133" s="53"/>
      <c r="CP133" s="53"/>
      <c r="CQ133" s="53"/>
      <c r="CR133" s="53"/>
      <c r="CS133" s="53"/>
      <c r="CT133" s="53"/>
      <c r="CU133" s="53"/>
      <c r="CV133" s="53"/>
      <c r="CW133" s="53"/>
      <c r="CX133" s="53"/>
      <c r="CY133" s="53"/>
      <c r="CZ133" s="53"/>
      <c r="DA133" s="53"/>
      <c r="DN133" s="10">
        <f>SUM(AZ133:DA133)-SUM([4]стр.1_9!$AZ$133:$DA$133)</f>
        <v>30782.290000000037</v>
      </c>
      <c r="DO133" s="10">
        <f>BT133-'[1]ПО 2023'!$C$16/1000</f>
        <v>59660.41110803379</v>
      </c>
      <c r="DP133" s="10">
        <f>CK133-'[1]ПО 2024'!$C$16/1000</f>
        <v>-14439.366000000009</v>
      </c>
      <c r="DQ133" s="11"/>
      <c r="DR133" s="11"/>
    </row>
    <row r="134" spans="1:122" s="9" customFormat="1" ht="15" customHeight="1" x14ac:dyDescent="0.2">
      <c r="A134" s="56"/>
      <c r="B134" s="56"/>
      <c r="C134" s="56"/>
      <c r="D134" s="56"/>
      <c r="E134" s="56"/>
      <c r="F134" s="56"/>
      <c r="G134" s="56"/>
      <c r="H134" s="57" t="s">
        <v>134</v>
      </c>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2" t="s">
        <v>53</v>
      </c>
      <c r="AK134" s="52"/>
      <c r="AL134" s="52"/>
      <c r="AM134" s="52"/>
      <c r="AN134" s="52"/>
      <c r="AO134" s="52"/>
      <c r="AP134" s="52"/>
      <c r="AQ134" s="52"/>
      <c r="AR134" s="52"/>
      <c r="AS134" s="52"/>
      <c r="AT134" s="52"/>
      <c r="AU134" s="52"/>
      <c r="AV134" s="52"/>
      <c r="AW134" s="52"/>
      <c r="AX134" s="52"/>
      <c r="AY134" s="52"/>
      <c r="AZ134" s="53">
        <v>165539.98699999999</v>
      </c>
      <c r="BA134" s="53"/>
      <c r="BB134" s="53"/>
      <c r="BC134" s="53"/>
      <c r="BD134" s="53"/>
      <c r="BE134" s="53"/>
      <c r="BF134" s="53"/>
      <c r="BG134" s="53"/>
      <c r="BH134" s="53"/>
      <c r="BI134" s="53"/>
      <c r="BJ134" s="53"/>
      <c r="BK134" s="53"/>
      <c r="BL134" s="53"/>
      <c r="BM134" s="53"/>
      <c r="BN134" s="53"/>
      <c r="BO134" s="53"/>
      <c r="BP134" s="53"/>
      <c r="BQ134" s="53"/>
      <c r="BR134" s="53"/>
      <c r="BS134" s="53"/>
      <c r="BT134" s="53">
        <v>100243</v>
      </c>
      <c r="BU134" s="53"/>
      <c r="BV134" s="53"/>
      <c r="BW134" s="53"/>
      <c r="BX134" s="53"/>
      <c r="BY134" s="53"/>
      <c r="BZ134" s="53"/>
      <c r="CA134" s="53"/>
      <c r="CB134" s="53"/>
      <c r="CC134" s="53"/>
      <c r="CD134" s="53"/>
      <c r="CE134" s="53"/>
      <c r="CF134" s="53"/>
      <c r="CG134" s="53"/>
      <c r="CH134" s="53"/>
      <c r="CI134" s="53"/>
      <c r="CJ134" s="53"/>
      <c r="CK134" s="53">
        <v>166928.13399999999</v>
      </c>
      <c r="CL134" s="53"/>
      <c r="CM134" s="53"/>
      <c r="CN134" s="53"/>
      <c r="CO134" s="53"/>
      <c r="CP134" s="53"/>
      <c r="CQ134" s="53"/>
      <c r="CR134" s="53"/>
      <c r="CS134" s="53"/>
      <c r="CT134" s="53"/>
      <c r="CU134" s="53"/>
      <c r="CV134" s="53"/>
      <c r="CW134" s="53"/>
      <c r="CX134" s="53"/>
      <c r="CY134" s="53"/>
      <c r="CZ134" s="53"/>
      <c r="DA134" s="53"/>
      <c r="DN134" s="10">
        <f>SUM(AZ134:DA134)-SUM([4]стр.1_9!$AZ$134:$DA$134)</f>
        <v>-73980.841000000073</v>
      </c>
      <c r="DO134" s="10">
        <f>BT134-'[1]ПО 2023'!$D$16/1000</f>
        <v>-63628.023733712762</v>
      </c>
      <c r="DP134" s="10">
        <f>'[1]ПО 2024'!$D$16/1000-CK134</f>
        <v>5001.9240000000282</v>
      </c>
      <c r="DQ134" s="11"/>
      <c r="DR134" s="11"/>
    </row>
    <row r="135" spans="1:122" s="9" customFormat="1" ht="27.75" customHeight="1" x14ac:dyDescent="0.2">
      <c r="A135" s="56" t="s">
        <v>37</v>
      </c>
      <c r="B135" s="56"/>
      <c r="C135" s="56"/>
      <c r="D135" s="56"/>
      <c r="E135" s="56"/>
      <c r="F135" s="56"/>
      <c r="G135" s="56"/>
      <c r="H135" s="57" t="s">
        <v>135</v>
      </c>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2"/>
      <c r="AK135" s="52"/>
      <c r="AL135" s="52"/>
      <c r="AM135" s="52"/>
      <c r="AN135" s="52"/>
      <c r="AO135" s="52"/>
      <c r="AP135" s="52"/>
      <c r="AQ135" s="52"/>
      <c r="AR135" s="52"/>
      <c r="AS135" s="52"/>
      <c r="AT135" s="52"/>
      <c r="AU135" s="52"/>
      <c r="AV135" s="52"/>
      <c r="AW135" s="52"/>
      <c r="AX135" s="52"/>
      <c r="AY135" s="52"/>
      <c r="AZ135" s="53">
        <f>AZ137+AZ138+AZ142</f>
        <v>482.01100000000002</v>
      </c>
      <c r="BA135" s="53"/>
      <c r="BB135" s="53"/>
      <c r="BC135" s="53"/>
      <c r="BD135" s="53"/>
      <c r="BE135" s="53"/>
      <c r="BF135" s="53"/>
      <c r="BG135" s="53"/>
      <c r="BH135" s="53"/>
      <c r="BI135" s="53"/>
      <c r="BJ135" s="53"/>
      <c r="BK135" s="53"/>
      <c r="BL135" s="53"/>
      <c r="BM135" s="53"/>
      <c r="BN135" s="53"/>
      <c r="BO135" s="53"/>
      <c r="BP135" s="53"/>
      <c r="BQ135" s="53"/>
      <c r="BR135" s="53"/>
      <c r="BS135" s="53"/>
      <c r="BT135" s="53">
        <f>BT137+BT138+BT142</f>
        <v>480.76500000000004</v>
      </c>
      <c r="BU135" s="53"/>
      <c r="BV135" s="53"/>
      <c r="BW135" s="53"/>
      <c r="BX135" s="53"/>
      <c r="BY135" s="53"/>
      <c r="BZ135" s="53"/>
      <c r="CA135" s="53"/>
      <c r="CB135" s="53"/>
      <c r="CC135" s="53"/>
      <c r="CD135" s="53"/>
      <c r="CE135" s="53"/>
      <c r="CF135" s="53"/>
      <c r="CG135" s="53"/>
      <c r="CH135" s="53"/>
      <c r="CI135" s="53"/>
      <c r="CJ135" s="53"/>
      <c r="CK135" s="53">
        <f>CK137+CK138+CK142</f>
        <v>487.95700000000005</v>
      </c>
      <c r="CL135" s="53"/>
      <c r="CM135" s="53"/>
      <c r="CN135" s="53"/>
      <c r="CO135" s="53"/>
      <c r="CP135" s="53"/>
      <c r="CQ135" s="53"/>
      <c r="CR135" s="53"/>
      <c r="CS135" s="53"/>
      <c r="CT135" s="53"/>
      <c r="CU135" s="53"/>
      <c r="CV135" s="53"/>
      <c r="CW135" s="53"/>
      <c r="CX135" s="53"/>
      <c r="CY135" s="53"/>
      <c r="CZ135" s="53"/>
      <c r="DA135" s="53"/>
      <c r="DN135" s="10"/>
      <c r="DO135" s="10"/>
      <c r="DP135" s="10"/>
      <c r="DQ135" s="10">
        <f>SUM(AZ135:DA135)-SUM([3]стр.1_9!$AZ$135:$DA$135)/1000-(CK135-AZ135)</f>
        <v>78.105000000000132</v>
      </c>
      <c r="DR135" s="11"/>
    </row>
    <row r="136" spans="1:122" s="9" customFormat="1" ht="15" customHeight="1" x14ac:dyDescent="0.2">
      <c r="A136" s="56"/>
      <c r="B136" s="56"/>
      <c r="C136" s="56"/>
      <c r="D136" s="56"/>
      <c r="E136" s="56"/>
      <c r="F136" s="56"/>
      <c r="G136" s="56"/>
      <c r="H136" s="57" t="s">
        <v>65</v>
      </c>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2"/>
      <c r="AK136" s="52"/>
      <c r="AL136" s="52"/>
      <c r="AM136" s="52"/>
      <c r="AN136" s="52"/>
      <c r="AO136" s="52"/>
      <c r="AP136" s="52"/>
      <c r="AQ136" s="52"/>
      <c r="AR136" s="52"/>
      <c r="AS136" s="52"/>
      <c r="AT136" s="52"/>
      <c r="AU136" s="52"/>
      <c r="AV136" s="52"/>
      <c r="AW136" s="52"/>
      <c r="AX136" s="52"/>
      <c r="AY136" s="52"/>
      <c r="AZ136" s="53"/>
      <c r="BA136" s="53"/>
      <c r="BB136" s="53"/>
      <c r="BC136" s="53"/>
      <c r="BD136" s="53"/>
      <c r="BE136" s="53"/>
      <c r="BF136" s="53"/>
      <c r="BG136" s="53"/>
      <c r="BH136" s="53"/>
      <c r="BI136" s="53"/>
      <c r="BJ136" s="53"/>
      <c r="BK136" s="53"/>
      <c r="BL136" s="53"/>
      <c r="BM136" s="53"/>
      <c r="BN136" s="53"/>
      <c r="BO136" s="53"/>
      <c r="BP136" s="53"/>
      <c r="BQ136" s="53"/>
      <c r="BR136" s="53"/>
      <c r="BS136" s="53"/>
      <c r="BT136" s="53"/>
      <c r="BU136" s="53"/>
      <c r="BV136" s="53"/>
      <c r="BW136" s="53"/>
      <c r="BX136" s="53"/>
      <c r="BY136" s="53"/>
      <c r="BZ136" s="53"/>
      <c r="CA136" s="53"/>
      <c r="CB136" s="53"/>
      <c r="CC136" s="53"/>
      <c r="CD136" s="53"/>
      <c r="CE136" s="53"/>
      <c r="CF136" s="53"/>
      <c r="CG136" s="53"/>
      <c r="CH136" s="53"/>
      <c r="CI136" s="53"/>
      <c r="CJ136" s="53"/>
      <c r="CK136" s="53"/>
      <c r="CL136" s="53"/>
      <c r="CM136" s="53"/>
      <c r="CN136" s="53"/>
      <c r="CO136" s="53"/>
      <c r="CP136" s="53"/>
      <c r="CQ136" s="53"/>
      <c r="CR136" s="53"/>
      <c r="CS136" s="53"/>
      <c r="CT136" s="53"/>
      <c r="CU136" s="53"/>
      <c r="CV136" s="53"/>
      <c r="CW136" s="53"/>
      <c r="CX136" s="53"/>
      <c r="CY136" s="53"/>
      <c r="CZ136" s="53"/>
      <c r="DA136" s="53"/>
      <c r="DN136" s="10"/>
      <c r="DO136" s="10"/>
      <c r="DP136" s="10"/>
      <c r="DQ136" s="11"/>
      <c r="DR136" s="11"/>
    </row>
    <row r="137" spans="1:122" s="9" customFormat="1" ht="40.5" customHeight="1" x14ac:dyDescent="0.2">
      <c r="A137" s="56" t="s">
        <v>39</v>
      </c>
      <c r="B137" s="56"/>
      <c r="C137" s="56"/>
      <c r="D137" s="56"/>
      <c r="E137" s="56"/>
      <c r="F137" s="56"/>
      <c r="G137" s="56"/>
      <c r="H137" s="57" t="s">
        <v>137</v>
      </c>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2" t="s">
        <v>136</v>
      </c>
      <c r="AK137" s="52"/>
      <c r="AL137" s="52"/>
      <c r="AM137" s="52"/>
      <c r="AN137" s="52"/>
      <c r="AO137" s="52"/>
      <c r="AP137" s="52"/>
      <c r="AQ137" s="52"/>
      <c r="AR137" s="52"/>
      <c r="AS137" s="52"/>
      <c r="AT137" s="52"/>
      <c r="AU137" s="52"/>
      <c r="AV137" s="52"/>
      <c r="AW137" s="52"/>
      <c r="AX137" s="52"/>
      <c r="AY137" s="52"/>
      <c r="AZ137" s="53">
        <v>471.113</v>
      </c>
      <c r="BA137" s="53"/>
      <c r="BB137" s="53"/>
      <c r="BC137" s="53"/>
      <c r="BD137" s="53"/>
      <c r="BE137" s="53"/>
      <c r="BF137" s="53"/>
      <c r="BG137" s="53"/>
      <c r="BH137" s="53"/>
      <c r="BI137" s="53"/>
      <c r="BJ137" s="53"/>
      <c r="BK137" s="53"/>
      <c r="BL137" s="53"/>
      <c r="BM137" s="53"/>
      <c r="BN137" s="53"/>
      <c r="BO137" s="53"/>
      <c r="BP137" s="53"/>
      <c r="BQ137" s="53"/>
      <c r="BR137" s="53"/>
      <c r="BS137" s="53"/>
      <c r="BT137" s="53">
        <v>469.88400000000001</v>
      </c>
      <c r="BU137" s="53"/>
      <c r="BV137" s="53"/>
      <c r="BW137" s="53"/>
      <c r="BX137" s="53"/>
      <c r="BY137" s="53"/>
      <c r="BZ137" s="53"/>
      <c r="CA137" s="53"/>
      <c r="CB137" s="53"/>
      <c r="CC137" s="53"/>
      <c r="CD137" s="53"/>
      <c r="CE137" s="53"/>
      <c r="CF137" s="53"/>
      <c r="CG137" s="53"/>
      <c r="CH137" s="53"/>
      <c r="CI137" s="53"/>
      <c r="CJ137" s="53"/>
      <c r="CK137" s="53">
        <v>477.05900000000003</v>
      </c>
      <c r="CL137" s="53"/>
      <c r="CM137" s="53"/>
      <c r="CN137" s="53"/>
      <c r="CO137" s="53"/>
      <c r="CP137" s="53"/>
      <c r="CQ137" s="53"/>
      <c r="CR137" s="53"/>
      <c r="CS137" s="53"/>
      <c r="CT137" s="53"/>
      <c r="CU137" s="53"/>
      <c r="CV137" s="53"/>
      <c r="CW137" s="53"/>
      <c r="CX137" s="53"/>
      <c r="CY137" s="53"/>
      <c r="CZ137" s="53"/>
      <c r="DA137" s="53"/>
      <c r="DN137" s="10"/>
      <c r="DO137" s="10"/>
      <c r="DP137" s="10"/>
      <c r="DQ137" s="10">
        <f>SUM(AZ137:DA137)-SUM([3]стр.1_9!$AZ$137:$DA$137)/1000-(CK137-AZ137)</f>
        <v>77.544999999999959</v>
      </c>
      <c r="DR137" s="11"/>
    </row>
    <row r="138" spans="1:122" s="9" customFormat="1" ht="93" customHeight="1" x14ac:dyDescent="0.2">
      <c r="A138" s="56" t="s">
        <v>138</v>
      </c>
      <c r="B138" s="56"/>
      <c r="C138" s="56"/>
      <c r="D138" s="56"/>
      <c r="E138" s="56"/>
      <c r="F138" s="56"/>
      <c r="G138" s="56"/>
      <c r="H138" s="57" t="s">
        <v>139</v>
      </c>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2" t="s">
        <v>136</v>
      </c>
      <c r="AK138" s="52"/>
      <c r="AL138" s="52"/>
      <c r="AM138" s="52"/>
      <c r="AN138" s="52"/>
      <c r="AO138" s="52"/>
      <c r="AP138" s="52"/>
      <c r="AQ138" s="52"/>
      <c r="AR138" s="52"/>
      <c r="AS138" s="52"/>
      <c r="AT138" s="52"/>
      <c r="AU138" s="52"/>
      <c r="AV138" s="52"/>
      <c r="AW138" s="52"/>
      <c r="AX138" s="52"/>
      <c r="AY138" s="52"/>
      <c r="AZ138" s="53">
        <f>AZ139+AZ140+AZ141</f>
        <v>10.889000000000001</v>
      </c>
      <c r="BA138" s="53"/>
      <c r="BB138" s="53"/>
      <c r="BC138" s="53"/>
      <c r="BD138" s="53"/>
      <c r="BE138" s="53"/>
      <c r="BF138" s="53"/>
      <c r="BG138" s="53"/>
      <c r="BH138" s="53"/>
      <c r="BI138" s="53"/>
      <c r="BJ138" s="53"/>
      <c r="BK138" s="53"/>
      <c r="BL138" s="53"/>
      <c r="BM138" s="53"/>
      <c r="BN138" s="53"/>
      <c r="BO138" s="53"/>
      <c r="BP138" s="53"/>
      <c r="BQ138" s="53"/>
      <c r="BR138" s="53"/>
      <c r="BS138" s="53"/>
      <c r="BT138" s="53">
        <f>BT139+BT140+BT141</f>
        <v>10.872</v>
      </c>
      <c r="BU138" s="53"/>
      <c r="BV138" s="53"/>
      <c r="BW138" s="53"/>
      <c r="BX138" s="53"/>
      <c r="BY138" s="53"/>
      <c r="BZ138" s="53"/>
      <c r="CA138" s="53"/>
      <c r="CB138" s="53"/>
      <c r="CC138" s="53"/>
      <c r="CD138" s="53"/>
      <c r="CE138" s="53"/>
      <c r="CF138" s="53"/>
      <c r="CG138" s="53"/>
      <c r="CH138" s="53"/>
      <c r="CI138" s="53"/>
      <c r="CJ138" s="53"/>
      <c r="CK138" s="53">
        <f>CK139+CK140+CK141</f>
        <v>10.889000000000001</v>
      </c>
      <c r="CL138" s="53"/>
      <c r="CM138" s="53"/>
      <c r="CN138" s="53"/>
      <c r="CO138" s="53"/>
      <c r="CP138" s="53"/>
      <c r="CQ138" s="53"/>
      <c r="CR138" s="53"/>
      <c r="CS138" s="53"/>
      <c r="CT138" s="53"/>
      <c r="CU138" s="53"/>
      <c r="CV138" s="53"/>
      <c r="CW138" s="53"/>
      <c r="CX138" s="53"/>
      <c r="CY138" s="53"/>
      <c r="CZ138" s="53"/>
      <c r="DA138" s="53"/>
      <c r="DN138" s="10"/>
      <c r="DO138" s="10"/>
      <c r="DP138" s="10"/>
      <c r="DQ138" s="10">
        <f>SUM(AZ138:DA138)-SUM([3]стр.1_9!$AZ$138:$DA$138)/1000-(CK138-AZ138)</f>
        <v>0.60200000000000387</v>
      </c>
      <c r="DR138" s="11"/>
    </row>
    <row r="139" spans="1:122" s="9" customFormat="1" ht="15" customHeight="1" x14ac:dyDescent="0.2">
      <c r="A139" s="56"/>
      <c r="B139" s="56"/>
      <c r="C139" s="56"/>
      <c r="D139" s="56"/>
      <c r="E139" s="56"/>
      <c r="F139" s="56"/>
      <c r="G139" s="56"/>
      <c r="H139" s="57" t="s">
        <v>129</v>
      </c>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2" t="s">
        <v>136</v>
      </c>
      <c r="AK139" s="52"/>
      <c r="AL139" s="52"/>
      <c r="AM139" s="52"/>
      <c r="AN139" s="52"/>
      <c r="AO139" s="52"/>
      <c r="AP139" s="52"/>
      <c r="AQ139" s="52"/>
      <c r="AR139" s="52"/>
      <c r="AS139" s="52"/>
      <c r="AT139" s="52"/>
      <c r="AU139" s="52"/>
      <c r="AV139" s="52"/>
      <c r="AW139" s="52"/>
      <c r="AX139" s="52"/>
      <c r="AY139" s="52"/>
      <c r="AZ139" s="53">
        <v>10.689</v>
      </c>
      <c r="BA139" s="53"/>
      <c r="BB139" s="53"/>
      <c r="BC139" s="53"/>
      <c r="BD139" s="53"/>
      <c r="BE139" s="53"/>
      <c r="BF139" s="53"/>
      <c r="BG139" s="53"/>
      <c r="BH139" s="53"/>
      <c r="BI139" s="53"/>
      <c r="BJ139" s="53"/>
      <c r="BK139" s="53"/>
      <c r="BL139" s="53"/>
      <c r="BM139" s="53"/>
      <c r="BN139" s="53"/>
      <c r="BO139" s="53"/>
      <c r="BP139" s="53"/>
      <c r="BQ139" s="53"/>
      <c r="BR139" s="53"/>
      <c r="BS139" s="53"/>
      <c r="BT139" s="53">
        <v>10.673999999999999</v>
      </c>
      <c r="BU139" s="53"/>
      <c r="BV139" s="53"/>
      <c r="BW139" s="53"/>
      <c r="BX139" s="53"/>
      <c r="BY139" s="53"/>
      <c r="BZ139" s="53"/>
      <c r="CA139" s="53"/>
      <c r="CB139" s="53"/>
      <c r="CC139" s="53"/>
      <c r="CD139" s="53"/>
      <c r="CE139" s="53"/>
      <c r="CF139" s="53"/>
      <c r="CG139" s="53"/>
      <c r="CH139" s="53"/>
      <c r="CI139" s="53"/>
      <c r="CJ139" s="53"/>
      <c r="CK139" s="53">
        <v>10.689</v>
      </c>
      <c r="CL139" s="53"/>
      <c r="CM139" s="53"/>
      <c r="CN139" s="53"/>
      <c r="CO139" s="53"/>
      <c r="CP139" s="53"/>
      <c r="CQ139" s="53"/>
      <c r="CR139" s="53"/>
      <c r="CS139" s="53"/>
      <c r="CT139" s="53"/>
      <c r="CU139" s="53"/>
      <c r="CV139" s="53"/>
      <c r="CW139" s="53"/>
      <c r="CX139" s="53"/>
      <c r="CY139" s="53"/>
      <c r="CZ139" s="53"/>
      <c r="DA139" s="53"/>
      <c r="DN139" s="10"/>
      <c r="DO139" s="10"/>
      <c r="DP139" s="10"/>
      <c r="DQ139" s="11"/>
      <c r="DR139" s="11"/>
    </row>
    <row r="140" spans="1:122" s="9" customFormat="1" ht="15" customHeight="1" x14ac:dyDescent="0.2">
      <c r="A140" s="56"/>
      <c r="B140" s="56"/>
      <c r="C140" s="56"/>
      <c r="D140" s="56"/>
      <c r="E140" s="56"/>
      <c r="F140" s="56"/>
      <c r="G140" s="56"/>
      <c r="H140" s="57" t="s">
        <v>130</v>
      </c>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2" t="s">
        <v>136</v>
      </c>
      <c r="AK140" s="52"/>
      <c r="AL140" s="52"/>
      <c r="AM140" s="52"/>
      <c r="AN140" s="52"/>
      <c r="AO140" s="52"/>
      <c r="AP140" s="52"/>
      <c r="AQ140" s="52"/>
      <c r="AR140" s="52"/>
      <c r="AS140" s="52"/>
      <c r="AT140" s="52"/>
      <c r="AU140" s="52"/>
      <c r="AV140" s="52"/>
      <c r="AW140" s="52"/>
      <c r="AX140" s="52"/>
      <c r="AY140" s="52"/>
      <c r="AZ140" s="53">
        <v>0.191</v>
      </c>
      <c r="BA140" s="53"/>
      <c r="BB140" s="53"/>
      <c r="BC140" s="53"/>
      <c r="BD140" s="53"/>
      <c r="BE140" s="53"/>
      <c r="BF140" s="53"/>
      <c r="BG140" s="53"/>
      <c r="BH140" s="53"/>
      <c r="BI140" s="53"/>
      <c r="BJ140" s="53"/>
      <c r="BK140" s="53"/>
      <c r="BL140" s="53"/>
      <c r="BM140" s="53"/>
      <c r="BN140" s="53"/>
      <c r="BO140" s="53"/>
      <c r="BP140" s="53"/>
      <c r="BQ140" s="53"/>
      <c r="BR140" s="53"/>
      <c r="BS140" s="53"/>
      <c r="BT140" s="53">
        <v>0.189</v>
      </c>
      <c r="BU140" s="53"/>
      <c r="BV140" s="53"/>
      <c r="BW140" s="53"/>
      <c r="BX140" s="53"/>
      <c r="BY140" s="53"/>
      <c r="BZ140" s="53"/>
      <c r="CA140" s="53"/>
      <c r="CB140" s="53"/>
      <c r="CC140" s="53"/>
      <c r="CD140" s="53"/>
      <c r="CE140" s="53"/>
      <c r="CF140" s="53"/>
      <c r="CG140" s="53"/>
      <c r="CH140" s="53"/>
      <c r="CI140" s="53"/>
      <c r="CJ140" s="53"/>
      <c r="CK140" s="53">
        <v>0.191</v>
      </c>
      <c r="CL140" s="53"/>
      <c r="CM140" s="53"/>
      <c r="CN140" s="53"/>
      <c r="CO140" s="53"/>
      <c r="CP140" s="53"/>
      <c r="CQ140" s="53"/>
      <c r="CR140" s="53"/>
      <c r="CS140" s="53"/>
      <c r="CT140" s="53"/>
      <c r="CU140" s="53"/>
      <c r="CV140" s="53"/>
      <c r="CW140" s="53"/>
      <c r="CX140" s="53"/>
      <c r="CY140" s="53"/>
      <c r="CZ140" s="53"/>
      <c r="DA140" s="53"/>
      <c r="DN140" s="10"/>
      <c r="DO140" s="10"/>
      <c r="DP140" s="10"/>
      <c r="DQ140" s="11"/>
      <c r="DR140" s="11"/>
    </row>
    <row r="141" spans="1:122" s="9" customFormat="1" ht="15" customHeight="1" x14ac:dyDescent="0.2">
      <c r="A141" s="56"/>
      <c r="B141" s="56"/>
      <c r="C141" s="56"/>
      <c r="D141" s="56"/>
      <c r="E141" s="56"/>
      <c r="F141" s="56"/>
      <c r="G141" s="56"/>
      <c r="H141" s="57" t="s">
        <v>131</v>
      </c>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7"/>
      <c r="AI141" s="57"/>
      <c r="AJ141" s="52" t="s">
        <v>136</v>
      </c>
      <c r="AK141" s="52"/>
      <c r="AL141" s="52"/>
      <c r="AM141" s="52"/>
      <c r="AN141" s="52"/>
      <c r="AO141" s="52"/>
      <c r="AP141" s="52"/>
      <c r="AQ141" s="52"/>
      <c r="AR141" s="52"/>
      <c r="AS141" s="52"/>
      <c r="AT141" s="52"/>
      <c r="AU141" s="52"/>
      <c r="AV141" s="52"/>
      <c r="AW141" s="52"/>
      <c r="AX141" s="52"/>
      <c r="AY141" s="52"/>
      <c r="AZ141" s="53">
        <v>8.9999999999999993E-3</v>
      </c>
      <c r="BA141" s="53"/>
      <c r="BB141" s="53"/>
      <c r="BC141" s="53"/>
      <c r="BD141" s="53"/>
      <c r="BE141" s="53"/>
      <c r="BF141" s="53"/>
      <c r="BG141" s="53"/>
      <c r="BH141" s="53"/>
      <c r="BI141" s="53"/>
      <c r="BJ141" s="53"/>
      <c r="BK141" s="53"/>
      <c r="BL141" s="53"/>
      <c r="BM141" s="53"/>
      <c r="BN141" s="53"/>
      <c r="BO141" s="53"/>
      <c r="BP141" s="53"/>
      <c r="BQ141" s="53"/>
      <c r="BR141" s="53"/>
      <c r="BS141" s="53"/>
      <c r="BT141" s="53">
        <v>8.9999999999999993E-3</v>
      </c>
      <c r="BU141" s="53"/>
      <c r="BV141" s="53"/>
      <c r="BW141" s="53"/>
      <c r="BX141" s="53"/>
      <c r="BY141" s="53"/>
      <c r="BZ141" s="53"/>
      <c r="CA141" s="53"/>
      <c r="CB141" s="53"/>
      <c r="CC141" s="53"/>
      <c r="CD141" s="53"/>
      <c r="CE141" s="53"/>
      <c r="CF141" s="53"/>
      <c r="CG141" s="53"/>
      <c r="CH141" s="53"/>
      <c r="CI141" s="53"/>
      <c r="CJ141" s="53"/>
      <c r="CK141" s="53">
        <v>8.9999999999999993E-3</v>
      </c>
      <c r="CL141" s="53"/>
      <c r="CM141" s="53"/>
      <c r="CN141" s="53"/>
      <c r="CO141" s="53"/>
      <c r="CP141" s="53"/>
      <c r="CQ141" s="53"/>
      <c r="CR141" s="53"/>
      <c r="CS141" s="53"/>
      <c r="CT141" s="53"/>
      <c r="CU141" s="53"/>
      <c r="CV141" s="53"/>
      <c r="CW141" s="53"/>
      <c r="CX141" s="53"/>
      <c r="CY141" s="53"/>
      <c r="CZ141" s="53"/>
      <c r="DA141" s="53"/>
      <c r="DN141" s="10"/>
      <c r="DO141" s="10"/>
      <c r="DP141" s="10"/>
      <c r="DQ141" s="11"/>
      <c r="DR141" s="11"/>
    </row>
    <row r="142" spans="1:122" s="9" customFormat="1" ht="78" customHeight="1" x14ac:dyDescent="0.2">
      <c r="A142" s="56" t="s">
        <v>140</v>
      </c>
      <c r="B142" s="56"/>
      <c r="C142" s="56"/>
      <c r="D142" s="56"/>
      <c r="E142" s="56"/>
      <c r="F142" s="56"/>
      <c r="G142" s="56"/>
      <c r="H142" s="57" t="s">
        <v>141</v>
      </c>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2" t="s">
        <v>136</v>
      </c>
      <c r="AK142" s="52"/>
      <c r="AL142" s="52"/>
      <c r="AM142" s="52"/>
      <c r="AN142" s="52"/>
      <c r="AO142" s="52"/>
      <c r="AP142" s="52"/>
      <c r="AQ142" s="52"/>
      <c r="AR142" s="52"/>
      <c r="AS142" s="52"/>
      <c r="AT142" s="52"/>
      <c r="AU142" s="52"/>
      <c r="AV142" s="52"/>
      <c r="AW142" s="52"/>
      <c r="AX142" s="52"/>
      <c r="AY142" s="52"/>
      <c r="AZ142" s="53">
        <v>8.9999999999999993E-3</v>
      </c>
      <c r="BA142" s="53"/>
      <c r="BB142" s="53"/>
      <c r="BC142" s="53"/>
      <c r="BD142" s="53"/>
      <c r="BE142" s="53"/>
      <c r="BF142" s="53"/>
      <c r="BG142" s="53"/>
      <c r="BH142" s="53"/>
      <c r="BI142" s="53"/>
      <c r="BJ142" s="53"/>
      <c r="BK142" s="53"/>
      <c r="BL142" s="53"/>
      <c r="BM142" s="53"/>
      <c r="BN142" s="53"/>
      <c r="BO142" s="53"/>
      <c r="BP142" s="53"/>
      <c r="BQ142" s="53"/>
      <c r="BR142" s="53"/>
      <c r="BS142" s="53"/>
      <c r="BT142" s="53">
        <v>8.9999999999999993E-3</v>
      </c>
      <c r="BU142" s="53"/>
      <c r="BV142" s="53"/>
      <c r="BW142" s="53"/>
      <c r="BX142" s="53"/>
      <c r="BY142" s="53"/>
      <c r="BZ142" s="53"/>
      <c r="CA142" s="53"/>
      <c r="CB142" s="53"/>
      <c r="CC142" s="53"/>
      <c r="CD142" s="53"/>
      <c r="CE142" s="53"/>
      <c r="CF142" s="53"/>
      <c r="CG142" s="53"/>
      <c r="CH142" s="53"/>
      <c r="CI142" s="53"/>
      <c r="CJ142" s="53"/>
      <c r="CK142" s="53">
        <v>8.9999999999999993E-3</v>
      </c>
      <c r="CL142" s="53"/>
      <c r="CM142" s="53"/>
      <c r="CN142" s="53"/>
      <c r="CO142" s="53"/>
      <c r="CP142" s="53"/>
      <c r="CQ142" s="53"/>
      <c r="CR142" s="53"/>
      <c r="CS142" s="53"/>
      <c r="CT142" s="53"/>
      <c r="CU142" s="53"/>
      <c r="CV142" s="53"/>
      <c r="CW142" s="53"/>
      <c r="CX142" s="53"/>
      <c r="CY142" s="53"/>
      <c r="CZ142" s="53"/>
      <c r="DA142" s="53"/>
      <c r="DN142" s="10"/>
      <c r="DO142" s="10"/>
      <c r="DP142" s="10"/>
      <c r="DQ142" s="11"/>
      <c r="DR142" s="11"/>
    </row>
    <row r="143" spans="1:122" s="9" customFormat="1" ht="40.5" customHeight="1" x14ac:dyDescent="0.2">
      <c r="A143" s="56" t="s">
        <v>42</v>
      </c>
      <c r="B143" s="56"/>
      <c r="C143" s="56"/>
      <c r="D143" s="56"/>
      <c r="E143" s="56"/>
      <c r="F143" s="56"/>
      <c r="G143" s="56"/>
      <c r="H143" s="57" t="s">
        <v>142</v>
      </c>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c r="AJ143" s="55"/>
      <c r="AK143" s="55"/>
      <c r="AL143" s="55"/>
      <c r="AM143" s="55"/>
      <c r="AN143" s="55"/>
      <c r="AO143" s="55"/>
      <c r="AP143" s="55"/>
      <c r="AQ143" s="55"/>
      <c r="AR143" s="55"/>
      <c r="AS143" s="55"/>
      <c r="AT143" s="55"/>
      <c r="AU143" s="55"/>
      <c r="AV143" s="55"/>
      <c r="AW143" s="55"/>
      <c r="AX143" s="55"/>
      <c r="AY143" s="55"/>
      <c r="AZ143" s="54">
        <f>AZ145+AZ146</f>
        <v>496003</v>
      </c>
      <c r="BA143" s="54"/>
      <c r="BB143" s="54"/>
      <c r="BC143" s="54"/>
      <c r="BD143" s="54"/>
      <c r="BE143" s="54"/>
      <c r="BF143" s="54"/>
      <c r="BG143" s="54"/>
      <c r="BH143" s="54"/>
      <c r="BI143" s="54"/>
      <c r="BJ143" s="54"/>
      <c r="BK143" s="54"/>
      <c r="BL143" s="54"/>
      <c r="BM143" s="54"/>
      <c r="BN143" s="54"/>
      <c r="BO143" s="54"/>
      <c r="BP143" s="54"/>
      <c r="BQ143" s="54"/>
      <c r="BR143" s="54"/>
      <c r="BS143" s="54"/>
      <c r="BT143" s="54">
        <f>BT145+BT146</f>
        <v>494841</v>
      </c>
      <c r="BU143" s="54"/>
      <c r="BV143" s="54"/>
      <c r="BW143" s="54"/>
      <c r="BX143" s="54"/>
      <c r="BY143" s="54"/>
      <c r="BZ143" s="54"/>
      <c r="CA143" s="54"/>
      <c r="CB143" s="54"/>
      <c r="CC143" s="54"/>
      <c r="CD143" s="54"/>
      <c r="CE143" s="54"/>
      <c r="CF143" s="54"/>
      <c r="CG143" s="54"/>
      <c r="CH143" s="54"/>
      <c r="CI143" s="54"/>
      <c r="CJ143" s="54"/>
      <c r="CK143" s="54">
        <f>CK145+CK146</f>
        <v>501949</v>
      </c>
      <c r="CL143" s="54"/>
      <c r="CM143" s="54"/>
      <c r="CN143" s="54"/>
      <c r="CO143" s="54"/>
      <c r="CP143" s="54"/>
      <c r="CQ143" s="54"/>
      <c r="CR143" s="54"/>
      <c r="CS143" s="54"/>
      <c r="CT143" s="54"/>
      <c r="CU143" s="54"/>
      <c r="CV143" s="54"/>
      <c r="CW143" s="54"/>
      <c r="CX143" s="54"/>
      <c r="CY143" s="54"/>
      <c r="CZ143" s="54"/>
      <c r="DA143" s="54"/>
      <c r="DN143" s="10"/>
      <c r="DO143" s="10"/>
      <c r="DP143" s="10"/>
      <c r="DQ143" s="10"/>
      <c r="DR143" s="11"/>
    </row>
    <row r="144" spans="1:122" s="9" customFormat="1" ht="15" customHeight="1" x14ac:dyDescent="0.2">
      <c r="A144" s="56"/>
      <c r="B144" s="56"/>
      <c r="C144" s="56"/>
      <c r="D144" s="56"/>
      <c r="E144" s="56"/>
      <c r="F144" s="56"/>
      <c r="G144" s="56"/>
      <c r="H144" s="57" t="s">
        <v>65</v>
      </c>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5"/>
      <c r="AK144" s="55"/>
      <c r="AL144" s="55"/>
      <c r="AM144" s="55"/>
      <c r="AN144" s="55"/>
      <c r="AO144" s="55"/>
      <c r="AP144" s="55"/>
      <c r="AQ144" s="55"/>
      <c r="AR144" s="55"/>
      <c r="AS144" s="55"/>
      <c r="AT144" s="55"/>
      <c r="AU144" s="55"/>
      <c r="AV144" s="55"/>
      <c r="AW144" s="55"/>
      <c r="AX144" s="55"/>
      <c r="AY144" s="55"/>
      <c r="AZ144" s="54"/>
      <c r="BA144" s="54"/>
      <c r="BB144" s="54"/>
      <c r="BC144" s="54"/>
      <c r="BD144" s="54"/>
      <c r="BE144" s="54"/>
      <c r="BF144" s="54"/>
      <c r="BG144" s="54"/>
      <c r="BH144" s="54"/>
      <c r="BI144" s="54"/>
      <c r="BJ144" s="54"/>
      <c r="BK144" s="54"/>
      <c r="BL144" s="54"/>
      <c r="BM144" s="54"/>
      <c r="BN144" s="54"/>
      <c r="BO144" s="54"/>
      <c r="BP144" s="54"/>
      <c r="BQ144" s="54"/>
      <c r="BR144" s="54"/>
      <c r="BS144" s="54"/>
      <c r="BT144" s="54"/>
      <c r="BU144" s="54"/>
      <c r="BV144" s="54"/>
      <c r="BW144" s="54"/>
      <c r="BX144" s="54"/>
      <c r="BY144" s="54"/>
      <c r="BZ144" s="54"/>
      <c r="CA144" s="54"/>
      <c r="CB144" s="54"/>
      <c r="CC144" s="54"/>
      <c r="CD144" s="54"/>
      <c r="CE144" s="54"/>
      <c r="CF144" s="54"/>
      <c r="CG144" s="54"/>
      <c r="CH144" s="54"/>
      <c r="CI144" s="54"/>
      <c r="CJ144" s="54"/>
      <c r="CK144" s="54"/>
      <c r="CL144" s="54"/>
      <c r="CM144" s="54"/>
      <c r="CN144" s="54"/>
      <c r="CO144" s="54"/>
      <c r="CP144" s="54"/>
      <c r="CQ144" s="54"/>
      <c r="CR144" s="54"/>
      <c r="CS144" s="54"/>
      <c r="CT144" s="54"/>
      <c r="CU144" s="54"/>
      <c r="CV144" s="54"/>
      <c r="CW144" s="54"/>
      <c r="CX144" s="54"/>
      <c r="CY144" s="54"/>
      <c r="CZ144" s="54"/>
      <c r="DA144" s="54"/>
      <c r="DN144" s="10"/>
      <c r="DO144" s="10"/>
      <c r="DP144" s="10"/>
      <c r="DQ144" s="11"/>
      <c r="DR144" s="11"/>
    </row>
    <row r="145" spans="1:142" s="9" customFormat="1" ht="40.5" customHeight="1" x14ac:dyDescent="0.2">
      <c r="A145" s="56" t="s">
        <v>44</v>
      </c>
      <c r="B145" s="56"/>
      <c r="C145" s="56"/>
      <c r="D145" s="56"/>
      <c r="E145" s="56"/>
      <c r="F145" s="56"/>
      <c r="G145" s="56"/>
      <c r="H145" s="57" t="s">
        <v>144</v>
      </c>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5" t="s">
        <v>143</v>
      </c>
      <c r="AK145" s="55"/>
      <c r="AL145" s="55"/>
      <c r="AM145" s="55"/>
      <c r="AN145" s="55"/>
      <c r="AO145" s="55"/>
      <c r="AP145" s="55"/>
      <c r="AQ145" s="55"/>
      <c r="AR145" s="55"/>
      <c r="AS145" s="55"/>
      <c r="AT145" s="55"/>
      <c r="AU145" s="55"/>
      <c r="AV145" s="55"/>
      <c r="AW145" s="55"/>
      <c r="AX145" s="55"/>
      <c r="AY145" s="55"/>
      <c r="AZ145" s="54">
        <v>468707</v>
      </c>
      <c r="BA145" s="54"/>
      <c r="BB145" s="54"/>
      <c r="BC145" s="54"/>
      <c r="BD145" s="54"/>
      <c r="BE145" s="54"/>
      <c r="BF145" s="54"/>
      <c r="BG145" s="54"/>
      <c r="BH145" s="54"/>
      <c r="BI145" s="54"/>
      <c r="BJ145" s="54"/>
      <c r="BK145" s="54"/>
      <c r="BL145" s="54"/>
      <c r="BM145" s="54"/>
      <c r="BN145" s="54"/>
      <c r="BO145" s="54"/>
      <c r="BP145" s="54"/>
      <c r="BQ145" s="54"/>
      <c r="BR145" s="54"/>
      <c r="BS145" s="54"/>
      <c r="BT145" s="54">
        <v>467368</v>
      </c>
      <c r="BU145" s="54"/>
      <c r="BV145" s="54"/>
      <c r="BW145" s="54"/>
      <c r="BX145" s="54"/>
      <c r="BY145" s="54"/>
      <c r="BZ145" s="54"/>
      <c r="CA145" s="54"/>
      <c r="CB145" s="54"/>
      <c r="CC145" s="54"/>
      <c r="CD145" s="54"/>
      <c r="CE145" s="54"/>
      <c r="CF145" s="54"/>
      <c r="CG145" s="54"/>
      <c r="CH145" s="54"/>
      <c r="CI145" s="54"/>
      <c r="CJ145" s="54"/>
      <c r="CK145" s="54">
        <v>474653</v>
      </c>
      <c r="CL145" s="54"/>
      <c r="CM145" s="54"/>
      <c r="CN145" s="54"/>
      <c r="CO145" s="54"/>
      <c r="CP145" s="54"/>
      <c r="CQ145" s="54"/>
      <c r="CR145" s="54"/>
      <c r="CS145" s="54"/>
      <c r="CT145" s="54"/>
      <c r="CU145" s="54"/>
      <c r="CV145" s="54"/>
      <c r="CW145" s="54"/>
      <c r="CX145" s="54"/>
      <c r="CY145" s="54"/>
      <c r="CZ145" s="54"/>
      <c r="DA145" s="54"/>
      <c r="DN145" s="10"/>
      <c r="DO145" s="10"/>
      <c r="DP145" s="10"/>
      <c r="DQ145" s="10"/>
      <c r="DR145" s="11"/>
    </row>
    <row r="146" spans="1:142" s="9" customFormat="1" ht="93" customHeight="1" x14ac:dyDescent="0.2">
      <c r="A146" s="56" t="s">
        <v>47</v>
      </c>
      <c r="B146" s="56"/>
      <c r="C146" s="56"/>
      <c r="D146" s="56"/>
      <c r="E146" s="56"/>
      <c r="F146" s="56"/>
      <c r="G146" s="56"/>
      <c r="H146" s="57" t="s">
        <v>145</v>
      </c>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5" t="s">
        <v>143</v>
      </c>
      <c r="AK146" s="55"/>
      <c r="AL146" s="55"/>
      <c r="AM146" s="55"/>
      <c r="AN146" s="55"/>
      <c r="AO146" s="55"/>
      <c r="AP146" s="55"/>
      <c r="AQ146" s="55"/>
      <c r="AR146" s="55"/>
      <c r="AS146" s="55"/>
      <c r="AT146" s="55"/>
      <c r="AU146" s="55"/>
      <c r="AV146" s="55"/>
      <c r="AW146" s="55"/>
      <c r="AX146" s="55"/>
      <c r="AY146" s="55"/>
      <c r="AZ146" s="54">
        <f>AZ147+AZ148+AZ149</f>
        <v>27296</v>
      </c>
      <c r="BA146" s="54"/>
      <c r="BB146" s="54"/>
      <c r="BC146" s="54"/>
      <c r="BD146" s="54"/>
      <c r="BE146" s="54"/>
      <c r="BF146" s="54"/>
      <c r="BG146" s="54"/>
      <c r="BH146" s="54"/>
      <c r="BI146" s="54"/>
      <c r="BJ146" s="54"/>
      <c r="BK146" s="54"/>
      <c r="BL146" s="54"/>
      <c r="BM146" s="54"/>
      <c r="BN146" s="54"/>
      <c r="BO146" s="54"/>
      <c r="BP146" s="54"/>
      <c r="BQ146" s="54"/>
      <c r="BR146" s="54"/>
      <c r="BS146" s="54"/>
      <c r="BT146" s="54">
        <f>BT147+BT148+BT149</f>
        <v>27473</v>
      </c>
      <c r="BU146" s="54"/>
      <c r="BV146" s="54"/>
      <c r="BW146" s="54"/>
      <c r="BX146" s="54"/>
      <c r="BY146" s="54"/>
      <c r="BZ146" s="54"/>
      <c r="CA146" s="54"/>
      <c r="CB146" s="54"/>
      <c r="CC146" s="54"/>
      <c r="CD146" s="54"/>
      <c r="CE146" s="54"/>
      <c r="CF146" s="54"/>
      <c r="CG146" s="54"/>
      <c r="CH146" s="54"/>
      <c r="CI146" s="54"/>
      <c r="CJ146" s="54"/>
      <c r="CK146" s="54">
        <f>CK147+CK148+CK149</f>
        <v>27296</v>
      </c>
      <c r="CL146" s="54"/>
      <c r="CM146" s="54"/>
      <c r="CN146" s="54"/>
      <c r="CO146" s="54"/>
      <c r="CP146" s="54"/>
      <c r="CQ146" s="54"/>
      <c r="CR146" s="54"/>
      <c r="CS146" s="54"/>
      <c r="CT146" s="54"/>
      <c r="CU146" s="54"/>
      <c r="CV146" s="54"/>
      <c r="CW146" s="54"/>
      <c r="CX146" s="54"/>
      <c r="CY146" s="54"/>
      <c r="CZ146" s="54"/>
      <c r="DA146" s="54"/>
      <c r="DN146" s="10"/>
      <c r="DO146" s="10"/>
      <c r="DP146" s="10"/>
      <c r="DQ146" s="10"/>
      <c r="DR146" s="11"/>
    </row>
    <row r="147" spans="1:142" s="9" customFormat="1" ht="15" customHeight="1" x14ac:dyDescent="0.2">
      <c r="A147" s="56"/>
      <c r="B147" s="56"/>
      <c r="C147" s="56"/>
      <c r="D147" s="56"/>
      <c r="E147" s="56"/>
      <c r="F147" s="56"/>
      <c r="G147" s="56"/>
      <c r="H147" s="57" t="s">
        <v>129</v>
      </c>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5" t="s">
        <v>143</v>
      </c>
      <c r="AK147" s="55"/>
      <c r="AL147" s="55"/>
      <c r="AM147" s="55"/>
      <c r="AN147" s="55"/>
      <c r="AO147" s="55"/>
      <c r="AP147" s="55"/>
      <c r="AQ147" s="55"/>
      <c r="AR147" s="55"/>
      <c r="AS147" s="55"/>
      <c r="AT147" s="55"/>
      <c r="AU147" s="55"/>
      <c r="AV147" s="55"/>
      <c r="AW147" s="55"/>
      <c r="AX147" s="55"/>
      <c r="AY147" s="55"/>
      <c r="AZ147" s="54">
        <v>26758</v>
      </c>
      <c r="BA147" s="54"/>
      <c r="BB147" s="54"/>
      <c r="BC147" s="54"/>
      <c r="BD147" s="54"/>
      <c r="BE147" s="54"/>
      <c r="BF147" s="54"/>
      <c r="BG147" s="54"/>
      <c r="BH147" s="54"/>
      <c r="BI147" s="54"/>
      <c r="BJ147" s="54"/>
      <c r="BK147" s="54"/>
      <c r="BL147" s="54"/>
      <c r="BM147" s="54"/>
      <c r="BN147" s="54"/>
      <c r="BO147" s="54"/>
      <c r="BP147" s="54"/>
      <c r="BQ147" s="54"/>
      <c r="BR147" s="54"/>
      <c r="BS147" s="54"/>
      <c r="BT147" s="54">
        <v>26934</v>
      </c>
      <c r="BU147" s="54"/>
      <c r="BV147" s="54"/>
      <c r="BW147" s="54"/>
      <c r="BX147" s="54"/>
      <c r="BY147" s="54"/>
      <c r="BZ147" s="54"/>
      <c r="CA147" s="54"/>
      <c r="CB147" s="54"/>
      <c r="CC147" s="54"/>
      <c r="CD147" s="54"/>
      <c r="CE147" s="54"/>
      <c r="CF147" s="54"/>
      <c r="CG147" s="54"/>
      <c r="CH147" s="54"/>
      <c r="CI147" s="54"/>
      <c r="CJ147" s="54"/>
      <c r="CK147" s="54">
        <v>26758</v>
      </c>
      <c r="CL147" s="54"/>
      <c r="CM147" s="54"/>
      <c r="CN147" s="54"/>
      <c r="CO147" s="54"/>
      <c r="CP147" s="54"/>
      <c r="CQ147" s="54"/>
      <c r="CR147" s="54"/>
      <c r="CS147" s="54"/>
      <c r="CT147" s="54"/>
      <c r="CU147" s="54"/>
      <c r="CV147" s="54"/>
      <c r="CW147" s="54"/>
      <c r="CX147" s="54"/>
      <c r="CY147" s="54"/>
      <c r="CZ147" s="54"/>
      <c r="DA147" s="54"/>
      <c r="DN147" s="10"/>
      <c r="DO147" s="10"/>
      <c r="DP147" s="10"/>
      <c r="DQ147" s="11"/>
      <c r="DR147" s="11"/>
    </row>
    <row r="148" spans="1:142" s="9" customFormat="1" ht="15" customHeight="1" x14ac:dyDescent="0.2">
      <c r="A148" s="56"/>
      <c r="B148" s="56"/>
      <c r="C148" s="56"/>
      <c r="D148" s="56"/>
      <c r="E148" s="56"/>
      <c r="F148" s="56"/>
      <c r="G148" s="56"/>
      <c r="H148" s="57" t="s">
        <v>130</v>
      </c>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5" t="s">
        <v>143</v>
      </c>
      <c r="AK148" s="55"/>
      <c r="AL148" s="55"/>
      <c r="AM148" s="55"/>
      <c r="AN148" s="55"/>
      <c r="AO148" s="55"/>
      <c r="AP148" s="55"/>
      <c r="AQ148" s="55"/>
      <c r="AR148" s="55"/>
      <c r="AS148" s="55"/>
      <c r="AT148" s="55"/>
      <c r="AU148" s="55"/>
      <c r="AV148" s="55"/>
      <c r="AW148" s="55"/>
      <c r="AX148" s="55"/>
      <c r="AY148" s="55"/>
      <c r="AZ148" s="54">
        <v>430</v>
      </c>
      <c r="BA148" s="54"/>
      <c r="BB148" s="54"/>
      <c r="BC148" s="54"/>
      <c r="BD148" s="54"/>
      <c r="BE148" s="54"/>
      <c r="BF148" s="54"/>
      <c r="BG148" s="54"/>
      <c r="BH148" s="54"/>
      <c r="BI148" s="54"/>
      <c r="BJ148" s="54"/>
      <c r="BK148" s="54"/>
      <c r="BL148" s="54"/>
      <c r="BM148" s="54"/>
      <c r="BN148" s="54"/>
      <c r="BO148" s="54"/>
      <c r="BP148" s="54"/>
      <c r="BQ148" s="54"/>
      <c r="BR148" s="54"/>
      <c r="BS148" s="54"/>
      <c r="BT148" s="54">
        <v>431</v>
      </c>
      <c r="BU148" s="54"/>
      <c r="BV148" s="54"/>
      <c r="BW148" s="54"/>
      <c r="BX148" s="54"/>
      <c r="BY148" s="54"/>
      <c r="BZ148" s="54"/>
      <c r="CA148" s="54"/>
      <c r="CB148" s="54"/>
      <c r="CC148" s="54"/>
      <c r="CD148" s="54"/>
      <c r="CE148" s="54"/>
      <c r="CF148" s="54"/>
      <c r="CG148" s="54"/>
      <c r="CH148" s="54"/>
      <c r="CI148" s="54"/>
      <c r="CJ148" s="54"/>
      <c r="CK148" s="54">
        <v>430</v>
      </c>
      <c r="CL148" s="54"/>
      <c r="CM148" s="54"/>
      <c r="CN148" s="54"/>
      <c r="CO148" s="54"/>
      <c r="CP148" s="54"/>
      <c r="CQ148" s="54"/>
      <c r="CR148" s="54"/>
      <c r="CS148" s="54"/>
      <c r="CT148" s="54"/>
      <c r="CU148" s="54"/>
      <c r="CV148" s="54"/>
      <c r="CW148" s="54"/>
      <c r="CX148" s="54"/>
      <c r="CY148" s="54"/>
      <c r="CZ148" s="54"/>
      <c r="DA148" s="54"/>
      <c r="DN148" s="10"/>
      <c r="DO148" s="10"/>
      <c r="DP148" s="10"/>
      <c r="DQ148" s="11"/>
      <c r="DR148" s="11"/>
    </row>
    <row r="149" spans="1:142" s="9" customFormat="1" ht="15" customHeight="1" x14ac:dyDescent="0.2">
      <c r="A149" s="56"/>
      <c r="B149" s="56"/>
      <c r="C149" s="56"/>
      <c r="D149" s="56"/>
      <c r="E149" s="56"/>
      <c r="F149" s="56"/>
      <c r="G149" s="56"/>
      <c r="H149" s="57" t="s">
        <v>131</v>
      </c>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5" t="s">
        <v>143</v>
      </c>
      <c r="AK149" s="55"/>
      <c r="AL149" s="55"/>
      <c r="AM149" s="55"/>
      <c r="AN149" s="55"/>
      <c r="AO149" s="55"/>
      <c r="AP149" s="55"/>
      <c r="AQ149" s="55"/>
      <c r="AR149" s="55"/>
      <c r="AS149" s="55"/>
      <c r="AT149" s="55"/>
      <c r="AU149" s="55"/>
      <c r="AV149" s="55"/>
      <c r="AW149" s="55"/>
      <c r="AX149" s="55"/>
      <c r="AY149" s="55"/>
      <c r="AZ149" s="54">
        <v>108</v>
      </c>
      <c r="BA149" s="54"/>
      <c r="BB149" s="54"/>
      <c r="BC149" s="54"/>
      <c r="BD149" s="54"/>
      <c r="BE149" s="54"/>
      <c r="BF149" s="54"/>
      <c r="BG149" s="54"/>
      <c r="BH149" s="54"/>
      <c r="BI149" s="54"/>
      <c r="BJ149" s="54"/>
      <c r="BK149" s="54"/>
      <c r="BL149" s="54"/>
      <c r="BM149" s="54"/>
      <c r="BN149" s="54"/>
      <c r="BO149" s="54"/>
      <c r="BP149" s="54"/>
      <c r="BQ149" s="54"/>
      <c r="BR149" s="54"/>
      <c r="BS149" s="54"/>
      <c r="BT149" s="54">
        <v>108</v>
      </c>
      <c r="BU149" s="54"/>
      <c r="BV149" s="54"/>
      <c r="BW149" s="54"/>
      <c r="BX149" s="54"/>
      <c r="BY149" s="54"/>
      <c r="BZ149" s="54"/>
      <c r="CA149" s="54"/>
      <c r="CB149" s="54"/>
      <c r="CC149" s="54"/>
      <c r="CD149" s="54"/>
      <c r="CE149" s="54"/>
      <c r="CF149" s="54"/>
      <c r="CG149" s="54"/>
      <c r="CH149" s="54"/>
      <c r="CI149" s="54"/>
      <c r="CJ149" s="54"/>
      <c r="CK149" s="54">
        <v>108</v>
      </c>
      <c r="CL149" s="54"/>
      <c r="CM149" s="54"/>
      <c r="CN149" s="54"/>
      <c r="CO149" s="54"/>
      <c r="CP149" s="54"/>
      <c r="CQ149" s="54"/>
      <c r="CR149" s="54"/>
      <c r="CS149" s="54"/>
      <c r="CT149" s="54"/>
      <c r="CU149" s="54"/>
      <c r="CV149" s="54"/>
      <c r="CW149" s="54"/>
      <c r="CX149" s="54"/>
      <c r="CY149" s="54"/>
      <c r="CZ149" s="54"/>
      <c r="DA149" s="54"/>
      <c r="DN149" s="10"/>
      <c r="DO149" s="10"/>
      <c r="DP149" s="10"/>
      <c r="DQ149" s="11"/>
      <c r="DR149" s="11"/>
    </row>
    <row r="150" spans="1:142" s="9" customFormat="1" ht="27.75" customHeight="1" x14ac:dyDescent="0.2">
      <c r="A150" s="56" t="s">
        <v>62</v>
      </c>
      <c r="B150" s="56"/>
      <c r="C150" s="56"/>
      <c r="D150" s="56"/>
      <c r="E150" s="56"/>
      <c r="F150" s="56"/>
      <c r="G150" s="56"/>
      <c r="H150" s="57" t="s">
        <v>146</v>
      </c>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5" t="s">
        <v>143</v>
      </c>
      <c r="AK150" s="55"/>
      <c r="AL150" s="55"/>
      <c r="AM150" s="55"/>
      <c r="AN150" s="55"/>
      <c r="AO150" s="55"/>
      <c r="AP150" s="55"/>
      <c r="AQ150" s="55"/>
      <c r="AR150" s="55"/>
      <c r="AS150" s="55"/>
      <c r="AT150" s="55"/>
      <c r="AU150" s="55"/>
      <c r="AV150" s="55"/>
      <c r="AW150" s="55"/>
      <c r="AX150" s="55"/>
      <c r="AY150" s="55"/>
      <c r="AZ150" s="54">
        <v>521331</v>
      </c>
      <c r="BA150" s="55"/>
      <c r="BB150" s="55"/>
      <c r="BC150" s="55"/>
      <c r="BD150" s="55"/>
      <c r="BE150" s="55"/>
      <c r="BF150" s="55"/>
      <c r="BG150" s="55"/>
      <c r="BH150" s="55"/>
      <c r="BI150" s="55"/>
      <c r="BJ150" s="55"/>
      <c r="BK150" s="55"/>
      <c r="BL150" s="55"/>
      <c r="BM150" s="55"/>
      <c r="BN150" s="55"/>
      <c r="BO150" s="55"/>
      <c r="BP150" s="55"/>
      <c r="BQ150" s="55"/>
      <c r="BR150" s="55"/>
      <c r="BS150" s="55"/>
      <c r="BT150" s="54">
        <v>517727</v>
      </c>
      <c r="BU150" s="54"/>
      <c r="BV150" s="54"/>
      <c r="BW150" s="54"/>
      <c r="BX150" s="54"/>
      <c r="BY150" s="54"/>
      <c r="BZ150" s="54"/>
      <c r="CA150" s="54"/>
      <c r="CB150" s="54"/>
      <c r="CC150" s="54"/>
      <c r="CD150" s="54"/>
      <c r="CE150" s="54"/>
      <c r="CF150" s="54"/>
      <c r="CG150" s="54"/>
      <c r="CH150" s="54"/>
      <c r="CI150" s="54"/>
      <c r="CJ150" s="54"/>
      <c r="CK150" s="54">
        <v>521331</v>
      </c>
      <c r="CL150" s="54"/>
      <c r="CM150" s="54"/>
      <c r="CN150" s="54"/>
      <c r="CO150" s="54"/>
      <c r="CP150" s="54"/>
      <c r="CQ150" s="54"/>
      <c r="CR150" s="54"/>
      <c r="CS150" s="54"/>
      <c r="CT150" s="54"/>
      <c r="CU150" s="54"/>
      <c r="CV150" s="54"/>
      <c r="CW150" s="54"/>
      <c r="CX150" s="54"/>
      <c r="CY150" s="54"/>
      <c r="CZ150" s="54"/>
      <c r="DA150" s="54"/>
      <c r="DN150" s="10"/>
      <c r="DO150" s="10"/>
      <c r="DP150" s="10"/>
      <c r="DQ150" s="11"/>
      <c r="DR150" s="11"/>
    </row>
    <row r="151" spans="1:142" s="9" customFormat="1" ht="40.5" customHeight="1" x14ac:dyDescent="0.2">
      <c r="A151" s="56" t="s">
        <v>82</v>
      </c>
      <c r="B151" s="56"/>
      <c r="C151" s="56"/>
      <c r="D151" s="56"/>
      <c r="E151" s="56"/>
      <c r="F151" s="56"/>
      <c r="G151" s="56"/>
      <c r="H151" s="57" t="s">
        <v>147</v>
      </c>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2" t="s">
        <v>30</v>
      </c>
      <c r="AK151" s="52"/>
      <c r="AL151" s="52"/>
      <c r="AM151" s="52"/>
      <c r="AN151" s="52"/>
      <c r="AO151" s="52"/>
      <c r="AP151" s="52"/>
      <c r="AQ151" s="52"/>
      <c r="AR151" s="52"/>
      <c r="AS151" s="52"/>
      <c r="AT151" s="52"/>
      <c r="AU151" s="52"/>
      <c r="AV151" s="52"/>
      <c r="AW151" s="52"/>
      <c r="AX151" s="52"/>
      <c r="AY151" s="52"/>
      <c r="AZ151" s="54">
        <v>3157192.7707400001</v>
      </c>
      <c r="BA151" s="54"/>
      <c r="BB151" s="54"/>
      <c r="BC151" s="54"/>
      <c r="BD151" s="54"/>
      <c r="BE151" s="54"/>
      <c r="BF151" s="54"/>
      <c r="BG151" s="54"/>
      <c r="BH151" s="54"/>
      <c r="BI151" s="54"/>
      <c r="BJ151" s="54"/>
      <c r="BK151" s="54"/>
      <c r="BL151" s="54"/>
      <c r="BM151" s="54"/>
      <c r="BN151" s="54"/>
      <c r="BO151" s="54"/>
      <c r="BP151" s="54"/>
      <c r="BQ151" s="54"/>
      <c r="BR151" s="54"/>
      <c r="BS151" s="54"/>
      <c r="BT151" s="54">
        <v>2568582.0780799999</v>
      </c>
      <c r="BU151" s="54"/>
      <c r="BV151" s="54"/>
      <c r="BW151" s="54"/>
      <c r="BX151" s="54"/>
      <c r="BY151" s="54"/>
      <c r="BZ151" s="54"/>
      <c r="CA151" s="54"/>
      <c r="CB151" s="54"/>
      <c r="CC151" s="54"/>
      <c r="CD151" s="54"/>
      <c r="CE151" s="54"/>
      <c r="CF151" s="54"/>
      <c r="CG151" s="54"/>
      <c r="CH151" s="54"/>
      <c r="CI151" s="54"/>
      <c r="CJ151" s="54"/>
      <c r="CK151" s="54">
        <v>2779209.9303096696</v>
      </c>
      <c r="CL151" s="54"/>
      <c r="CM151" s="54"/>
      <c r="CN151" s="54"/>
      <c r="CO151" s="54"/>
      <c r="CP151" s="54"/>
      <c r="CQ151" s="54"/>
      <c r="CR151" s="54"/>
      <c r="CS151" s="54"/>
      <c r="CT151" s="54"/>
      <c r="CU151" s="54"/>
      <c r="CV151" s="54"/>
      <c r="CW151" s="54"/>
      <c r="CX151" s="54"/>
      <c r="CY151" s="54"/>
      <c r="CZ151" s="54"/>
      <c r="DA151" s="54"/>
      <c r="DN151" s="10"/>
      <c r="DO151" s="10"/>
      <c r="DP151" s="10"/>
      <c r="DQ151" s="11"/>
      <c r="DR151" s="11"/>
    </row>
    <row r="152" spans="1:142" s="9" customFormat="1" ht="54" customHeight="1" x14ac:dyDescent="0.2">
      <c r="A152" s="56" t="s">
        <v>92</v>
      </c>
      <c r="B152" s="56"/>
      <c r="C152" s="56"/>
      <c r="D152" s="56"/>
      <c r="E152" s="56"/>
      <c r="F152" s="56"/>
      <c r="G152" s="56"/>
      <c r="H152" s="57" t="s">
        <v>83</v>
      </c>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2"/>
      <c r="AK152" s="52"/>
      <c r="AL152" s="52"/>
      <c r="AM152" s="52"/>
      <c r="AN152" s="52"/>
      <c r="AO152" s="52"/>
      <c r="AP152" s="52"/>
      <c r="AQ152" s="52"/>
      <c r="AR152" s="52"/>
      <c r="AS152" s="52"/>
      <c r="AT152" s="52"/>
      <c r="AU152" s="52"/>
      <c r="AV152" s="52"/>
      <c r="AW152" s="52"/>
      <c r="AX152" s="52"/>
      <c r="AY152" s="52"/>
      <c r="AZ152" s="55"/>
      <c r="BA152" s="55"/>
      <c r="BB152" s="55"/>
      <c r="BC152" s="55"/>
      <c r="BD152" s="55"/>
      <c r="BE152" s="55"/>
      <c r="BF152" s="55"/>
      <c r="BG152" s="55"/>
      <c r="BH152" s="55"/>
      <c r="BI152" s="55"/>
      <c r="BJ152" s="55"/>
      <c r="BK152" s="55"/>
      <c r="BL152" s="55"/>
      <c r="BM152" s="55"/>
      <c r="BN152" s="55"/>
      <c r="BO152" s="55"/>
      <c r="BP152" s="55"/>
      <c r="BQ152" s="55"/>
      <c r="BR152" s="55"/>
      <c r="BS152" s="55"/>
      <c r="BT152" s="55"/>
      <c r="BU152" s="55"/>
      <c r="BV152" s="55"/>
      <c r="BW152" s="55"/>
      <c r="BX152" s="55"/>
      <c r="BY152" s="55"/>
      <c r="BZ152" s="55"/>
      <c r="CA152" s="55"/>
      <c r="CB152" s="55"/>
      <c r="CC152" s="55"/>
      <c r="CD152" s="55"/>
      <c r="CE152" s="55"/>
      <c r="CF152" s="55"/>
      <c r="CG152" s="55"/>
      <c r="CH152" s="55"/>
      <c r="CI152" s="55"/>
      <c r="CJ152" s="55"/>
      <c r="CK152" s="55"/>
      <c r="CL152" s="55"/>
      <c r="CM152" s="55"/>
      <c r="CN152" s="55"/>
      <c r="CO152" s="55"/>
      <c r="CP152" s="55"/>
      <c r="CQ152" s="55"/>
      <c r="CR152" s="55"/>
      <c r="CS152" s="55"/>
      <c r="CT152" s="55"/>
      <c r="CU152" s="55"/>
      <c r="CV152" s="55"/>
      <c r="CW152" s="55"/>
      <c r="CX152" s="55"/>
      <c r="CY152" s="55"/>
      <c r="CZ152" s="55"/>
      <c r="DA152" s="55"/>
      <c r="DN152" s="10"/>
      <c r="DO152" s="10"/>
      <c r="DP152" s="10"/>
      <c r="DQ152" s="11"/>
      <c r="DR152" s="11"/>
    </row>
    <row r="153" spans="1:142" s="9" customFormat="1" ht="27.75" customHeight="1" x14ac:dyDescent="0.2">
      <c r="A153" s="56" t="s">
        <v>148</v>
      </c>
      <c r="B153" s="56"/>
      <c r="C153" s="56"/>
      <c r="D153" s="56"/>
      <c r="E153" s="56"/>
      <c r="F153" s="56"/>
      <c r="G153" s="56"/>
      <c r="H153" s="57" t="s">
        <v>86</v>
      </c>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2" t="s">
        <v>85</v>
      </c>
      <c r="AK153" s="52"/>
      <c r="AL153" s="52"/>
      <c r="AM153" s="52"/>
      <c r="AN153" s="52"/>
      <c r="AO153" s="52"/>
      <c r="AP153" s="52"/>
      <c r="AQ153" s="52"/>
      <c r="AR153" s="52"/>
      <c r="AS153" s="52"/>
      <c r="AT153" s="52"/>
      <c r="AU153" s="52"/>
      <c r="AV153" s="52"/>
      <c r="AW153" s="52"/>
      <c r="AX153" s="52"/>
      <c r="AY153" s="52"/>
      <c r="AZ153" s="54">
        <v>416.6</v>
      </c>
      <c r="BA153" s="54"/>
      <c r="BB153" s="54"/>
      <c r="BC153" s="54"/>
      <c r="BD153" s="54"/>
      <c r="BE153" s="54"/>
      <c r="BF153" s="54"/>
      <c r="BG153" s="54"/>
      <c r="BH153" s="54"/>
      <c r="BI153" s="54"/>
      <c r="BJ153" s="54"/>
      <c r="BK153" s="54"/>
      <c r="BL153" s="54"/>
      <c r="BM153" s="54"/>
      <c r="BN153" s="54"/>
      <c r="BO153" s="54"/>
      <c r="BP153" s="54"/>
      <c r="BQ153" s="54"/>
      <c r="BR153" s="54"/>
      <c r="BS153" s="54"/>
      <c r="BT153" s="55"/>
      <c r="BU153" s="55"/>
      <c r="BV153" s="55"/>
      <c r="BW153" s="55"/>
      <c r="BX153" s="55"/>
      <c r="BY153" s="55"/>
      <c r="BZ153" s="55"/>
      <c r="CA153" s="55"/>
      <c r="CB153" s="55"/>
      <c r="CC153" s="55"/>
      <c r="CD153" s="55"/>
      <c r="CE153" s="55"/>
      <c r="CF153" s="55"/>
      <c r="CG153" s="55"/>
      <c r="CH153" s="55"/>
      <c r="CI153" s="55"/>
      <c r="CJ153" s="55"/>
      <c r="CK153" s="55"/>
      <c r="CL153" s="55"/>
      <c r="CM153" s="55"/>
      <c r="CN153" s="55"/>
      <c r="CO153" s="55"/>
      <c r="CP153" s="55"/>
      <c r="CQ153" s="55"/>
      <c r="CR153" s="55"/>
      <c r="CS153" s="55"/>
      <c r="CT153" s="55"/>
      <c r="CU153" s="55"/>
      <c r="CV153" s="55"/>
      <c r="CW153" s="55"/>
      <c r="CX153" s="55"/>
      <c r="CY153" s="55"/>
      <c r="CZ153" s="55"/>
      <c r="DA153" s="55"/>
      <c r="DN153" s="10"/>
      <c r="DO153" s="10"/>
      <c r="DP153" s="10"/>
      <c r="DQ153" s="11"/>
      <c r="DR153" s="11"/>
    </row>
    <row r="154" spans="1:142" s="9" customFormat="1" ht="27.75" customHeight="1" x14ac:dyDescent="0.2">
      <c r="A154" s="56" t="s">
        <v>149</v>
      </c>
      <c r="B154" s="56"/>
      <c r="C154" s="56"/>
      <c r="D154" s="56"/>
      <c r="E154" s="56"/>
      <c r="F154" s="56"/>
      <c r="G154" s="56"/>
      <c r="H154" s="57" t="s">
        <v>89</v>
      </c>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2" t="s">
        <v>88</v>
      </c>
      <c r="AK154" s="52"/>
      <c r="AL154" s="52"/>
      <c r="AM154" s="52"/>
      <c r="AN154" s="52"/>
      <c r="AO154" s="52"/>
      <c r="AP154" s="52"/>
      <c r="AQ154" s="52"/>
      <c r="AR154" s="52"/>
      <c r="AS154" s="52"/>
      <c r="AT154" s="52"/>
      <c r="AU154" s="52"/>
      <c r="AV154" s="52"/>
      <c r="AW154" s="52"/>
      <c r="AX154" s="52"/>
      <c r="AY154" s="52"/>
      <c r="AZ154" s="90">
        <v>77.400000000000006</v>
      </c>
      <c r="BA154" s="90"/>
      <c r="BB154" s="90"/>
      <c r="BC154" s="90"/>
      <c r="BD154" s="90"/>
      <c r="BE154" s="90"/>
      <c r="BF154" s="90"/>
      <c r="BG154" s="90"/>
      <c r="BH154" s="90"/>
      <c r="BI154" s="90"/>
      <c r="BJ154" s="90"/>
      <c r="BK154" s="90"/>
      <c r="BL154" s="90"/>
      <c r="BM154" s="90"/>
      <c r="BN154" s="90"/>
      <c r="BO154" s="90"/>
      <c r="BP154" s="90"/>
      <c r="BQ154" s="90"/>
      <c r="BR154" s="90"/>
      <c r="BS154" s="90"/>
      <c r="BT154" s="55"/>
      <c r="BU154" s="55"/>
      <c r="BV154" s="55"/>
      <c r="BW154" s="55"/>
      <c r="BX154" s="55"/>
      <c r="BY154" s="55"/>
      <c r="BZ154" s="55"/>
      <c r="CA154" s="55"/>
      <c r="CB154" s="55"/>
      <c r="CC154" s="55"/>
      <c r="CD154" s="55"/>
      <c r="CE154" s="55"/>
      <c r="CF154" s="55"/>
      <c r="CG154" s="55"/>
      <c r="CH154" s="55"/>
      <c r="CI154" s="55"/>
      <c r="CJ154" s="55"/>
      <c r="CK154" s="55"/>
      <c r="CL154" s="55"/>
      <c r="CM154" s="55"/>
      <c r="CN154" s="55"/>
      <c r="CO154" s="55"/>
      <c r="CP154" s="55"/>
      <c r="CQ154" s="55"/>
      <c r="CR154" s="55"/>
      <c r="CS154" s="55"/>
      <c r="CT154" s="55"/>
      <c r="CU154" s="55"/>
      <c r="CV154" s="55"/>
      <c r="CW154" s="55"/>
      <c r="CX154" s="55"/>
      <c r="CY154" s="55"/>
      <c r="CZ154" s="55"/>
      <c r="DA154" s="55"/>
      <c r="DN154" s="10"/>
      <c r="DO154" s="10"/>
      <c r="DP154" s="10"/>
      <c r="DQ154" s="11"/>
      <c r="DR154" s="11"/>
    </row>
    <row r="155" spans="1:142" s="9" customFormat="1" ht="71.25" customHeight="1" x14ac:dyDescent="0.2">
      <c r="A155" s="56" t="s">
        <v>150</v>
      </c>
      <c r="B155" s="56"/>
      <c r="C155" s="56"/>
      <c r="D155" s="56"/>
      <c r="E155" s="56"/>
      <c r="F155" s="56"/>
      <c r="G155" s="56"/>
      <c r="H155" s="57" t="s">
        <v>91</v>
      </c>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2"/>
      <c r="AK155" s="52"/>
      <c r="AL155" s="52"/>
      <c r="AM155" s="52"/>
      <c r="AN155" s="52"/>
      <c r="AO155" s="52"/>
      <c r="AP155" s="52"/>
      <c r="AQ155" s="52"/>
      <c r="AR155" s="52"/>
      <c r="AS155" s="52"/>
      <c r="AT155" s="52"/>
      <c r="AU155" s="52"/>
      <c r="AV155" s="52"/>
      <c r="AW155" s="52"/>
      <c r="AX155" s="52"/>
      <c r="AY155" s="52"/>
      <c r="AZ155" s="91" t="s">
        <v>223</v>
      </c>
      <c r="BA155" s="92"/>
      <c r="BB155" s="92"/>
      <c r="BC155" s="92"/>
      <c r="BD155" s="92"/>
      <c r="BE155" s="92"/>
      <c r="BF155" s="92"/>
      <c r="BG155" s="92"/>
      <c r="BH155" s="92"/>
      <c r="BI155" s="92"/>
      <c r="BJ155" s="92"/>
      <c r="BK155" s="92"/>
      <c r="BL155" s="92"/>
      <c r="BM155" s="92"/>
      <c r="BN155" s="92"/>
      <c r="BO155" s="92"/>
      <c r="BP155" s="92"/>
      <c r="BQ155" s="92"/>
      <c r="BR155" s="92"/>
      <c r="BS155" s="92"/>
      <c r="BT155" s="92"/>
      <c r="BU155" s="92"/>
      <c r="BV155" s="92"/>
      <c r="BW155" s="92"/>
      <c r="BX155" s="92"/>
      <c r="BY155" s="92"/>
      <c r="BZ155" s="92"/>
      <c r="CA155" s="92"/>
      <c r="CB155" s="92"/>
      <c r="CC155" s="92"/>
      <c r="CD155" s="92"/>
      <c r="CE155" s="92"/>
      <c r="CF155" s="92"/>
      <c r="CG155" s="92"/>
      <c r="CH155" s="92"/>
      <c r="CI155" s="92"/>
      <c r="CJ155" s="92"/>
      <c r="CK155" s="92"/>
      <c r="CL155" s="92"/>
      <c r="CM155" s="92"/>
      <c r="CN155" s="92"/>
      <c r="CO155" s="92"/>
      <c r="CP155" s="92"/>
      <c r="CQ155" s="92"/>
      <c r="CR155" s="92"/>
      <c r="CS155" s="92"/>
      <c r="CT155" s="92"/>
      <c r="CU155" s="92"/>
      <c r="CV155" s="92"/>
      <c r="CW155" s="92"/>
      <c r="CX155" s="92"/>
      <c r="CY155" s="92"/>
      <c r="CZ155" s="92"/>
      <c r="DA155" s="92"/>
      <c r="DN155" s="10"/>
      <c r="DO155" s="10"/>
      <c r="DP155" s="10"/>
      <c r="DQ155" s="11"/>
      <c r="DR155" s="11"/>
    </row>
    <row r="156" spans="1:142" s="9" customFormat="1" ht="27.75" customHeight="1" x14ac:dyDescent="0.2">
      <c r="A156" s="56" t="s">
        <v>94</v>
      </c>
      <c r="B156" s="56"/>
      <c r="C156" s="56"/>
      <c r="D156" s="56"/>
      <c r="E156" s="56"/>
      <c r="F156" s="56"/>
      <c r="G156" s="56"/>
      <c r="H156" s="57" t="s">
        <v>151</v>
      </c>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2" t="s">
        <v>30</v>
      </c>
      <c r="AK156" s="52"/>
      <c r="AL156" s="52"/>
      <c r="AM156" s="52"/>
      <c r="AN156" s="52"/>
      <c r="AO156" s="52"/>
      <c r="AP156" s="52"/>
      <c r="AQ156" s="52"/>
      <c r="AR156" s="52"/>
      <c r="AS156" s="52"/>
      <c r="AT156" s="52"/>
      <c r="AU156" s="52"/>
      <c r="AV156" s="52"/>
      <c r="AW156" s="52"/>
      <c r="AX156" s="52"/>
      <c r="AY156" s="52"/>
      <c r="AZ156" s="54">
        <v>0</v>
      </c>
      <c r="BA156" s="54"/>
      <c r="BB156" s="54"/>
      <c r="BC156" s="54"/>
      <c r="BD156" s="54"/>
      <c r="BE156" s="54"/>
      <c r="BF156" s="54"/>
      <c r="BG156" s="54"/>
      <c r="BH156" s="54"/>
      <c r="BI156" s="54"/>
      <c r="BJ156" s="54"/>
      <c r="BK156" s="54"/>
      <c r="BL156" s="54"/>
      <c r="BM156" s="54"/>
      <c r="BN156" s="54"/>
      <c r="BO156" s="54"/>
      <c r="BP156" s="54"/>
      <c r="BQ156" s="54"/>
      <c r="BR156" s="54"/>
      <c r="BS156" s="54"/>
      <c r="BT156" s="54">
        <v>342751.31455699325</v>
      </c>
      <c r="BU156" s="54"/>
      <c r="BV156" s="54"/>
      <c r="BW156" s="54"/>
      <c r="BX156" s="54"/>
      <c r="BY156" s="54"/>
      <c r="BZ156" s="54"/>
      <c r="CA156" s="54"/>
      <c r="CB156" s="54"/>
      <c r="CC156" s="54"/>
      <c r="CD156" s="54"/>
      <c r="CE156" s="54"/>
      <c r="CF156" s="54"/>
      <c r="CG156" s="54"/>
      <c r="CH156" s="54"/>
      <c r="CI156" s="54"/>
      <c r="CJ156" s="54"/>
      <c r="CK156" s="54">
        <v>322186.51612727327</v>
      </c>
      <c r="CL156" s="54"/>
      <c r="CM156" s="54"/>
      <c r="CN156" s="54"/>
      <c r="CO156" s="54"/>
      <c r="CP156" s="54"/>
      <c r="CQ156" s="54"/>
      <c r="CR156" s="54"/>
      <c r="CS156" s="54"/>
      <c r="CT156" s="54"/>
      <c r="CU156" s="54"/>
      <c r="CV156" s="54"/>
      <c r="CW156" s="54"/>
      <c r="CX156" s="54"/>
      <c r="CY156" s="54"/>
      <c r="CZ156" s="54"/>
      <c r="DA156" s="54"/>
      <c r="DG156" s="29">
        <f>'[5]Прочие доходы и расходы'!$D$53</f>
        <v>1240522.9053400001</v>
      </c>
      <c r="DN156" s="10"/>
      <c r="DO156" s="10"/>
      <c r="DP156" s="10"/>
      <c r="DQ156" s="11"/>
      <c r="DR156" s="11"/>
    </row>
    <row r="157" spans="1:142" s="9" customFormat="1" ht="27.75" customHeight="1" x14ac:dyDescent="0.2">
      <c r="A157" s="56" t="s">
        <v>152</v>
      </c>
      <c r="B157" s="56"/>
      <c r="C157" s="56"/>
      <c r="D157" s="56"/>
      <c r="E157" s="56"/>
      <c r="F157" s="56"/>
      <c r="G157" s="56"/>
      <c r="H157" s="57" t="s">
        <v>153</v>
      </c>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2" t="s">
        <v>30</v>
      </c>
      <c r="AK157" s="52"/>
      <c r="AL157" s="52"/>
      <c r="AM157" s="52"/>
      <c r="AN157" s="52"/>
      <c r="AO157" s="52"/>
      <c r="AP157" s="52"/>
      <c r="AQ157" s="52"/>
      <c r="AR157" s="52"/>
      <c r="AS157" s="52"/>
      <c r="AT157" s="52"/>
      <c r="AU157" s="52"/>
      <c r="AV157" s="52"/>
      <c r="AW157" s="52"/>
      <c r="AX157" s="52"/>
      <c r="AY157" s="52"/>
      <c r="AZ157" s="54">
        <v>414860.29214999999</v>
      </c>
      <c r="BA157" s="54"/>
      <c r="BB157" s="54"/>
      <c r="BC157" s="54"/>
      <c r="BD157" s="54"/>
      <c r="BE157" s="54"/>
      <c r="BF157" s="54"/>
      <c r="BG157" s="54"/>
      <c r="BH157" s="54"/>
      <c r="BI157" s="54"/>
      <c r="BJ157" s="54"/>
      <c r="BK157" s="54"/>
      <c r="BL157" s="54"/>
      <c r="BM157" s="54"/>
      <c r="BN157" s="54"/>
      <c r="BO157" s="54"/>
      <c r="BP157" s="54"/>
      <c r="BQ157" s="54"/>
      <c r="BR157" s="54"/>
      <c r="BS157" s="54"/>
      <c r="BT157" s="54">
        <v>293408.66422845691</v>
      </c>
      <c r="BU157" s="54"/>
      <c r="BV157" s="54"/>
      <c r="BW157" s="54"/>
      <c r="BX157" s="54"/>
      <c r="BY157" s="54"/>
      <c r="BZ157" s="54"/>
      <c r="CA157" s="54"/>
      <c r="CB157" s="54"/>
      <c r="CC157" s="54"/>
      <c r="CD157" s="54"/>
      <c r="CE157" s="54"/>
      <c r="CF157" s="54"/>
      <c r="CG157" s="54"/>
      <c r="CH157" s="54"/>
      <c r="CI157" s="54"/>
      <c r="CJ157" s="54"/>
      <c r="CK157" s="54">
        <v>319428.55562108423</v>
      </c>
      <c r="CL157" s="54"/>
      <c r="CM157" s="54"/>
      <c r="CN157" s="54"/>
      <c r="CO157" s="54"/>
      <c r="CP157" s="54"/>
      <c r="CQ157" s="54"/>
      <c r="CR157" s="54"/>
      <c r="CS157" s="54"/>
      <c r="CT157" s="54"/>
      <c r="CU157" s="54"/>
      <c r="CV157" s="54"/>
      <c r="CW157" s="54"/>
      <c r="CX157" s="54"/>
      <c r="CY157" s="54"/>
      <c r="CZ157" s="54"/>
      <c r="DA157" s="54"/>
      <c r="DG157" s="29">
        <f>'[5]Прочие доходы и расходы'!$D$49</f>
        <v>316631.86054000002</v>
      </c>
      <c r="DN157" s="10">
        <f>'[6]Прочие доходы и расходы'!$D$49</f>
        <v>331036.70490999997</v>
      </c>
      <c r="DO157" s="10">
        <f>'[7]Свод НВВ_новая разбивка'!$J$650</f>
        <v>331036.70509</v>
      </c>
      <c r="DP157" s="10"/>
      <c r="DQ157" s="11"/>
      <c r="DR157" s="11"/>
    </row>
    <row r="158" spans="1:142" s="9" customFormat="1" ht="27.75" customHeight="1" x14ac:dyDescent="0.2">
      <c r="A158" s="56" t="s">
        <v>154</v>
      </c>
      <c r="B158" s="56"/>
      <c r="C158" s="56"/>
      <c r="D158" s="56"/>
      <c r="E158" s="56"/>
      <c r="F158" s="56"/>
      <c r="G158" s="56"/>
      <c r="H158" s="57" t="s">
        <v>155</v>
      </c>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2" t="s">
        <v>30</v>
      </c>
      <c r="AK158" s="52"/>
      <c r="AL158" s="52"/>
      <c r="AM158" s="52"/>
      <c r="AN158" s="52"/>
      <c r="AO158" s="52"/>
      <c r="AP158" s="52"/>
      <c r="AQ158" s="52"/>
      <c r="AR158" s="52"/>
      <c r="AS158" s="52"/>
      <c r="AT158" s="52"/>
      <c r="AU158" s="52"/>
      <c r="AV158" s="52"/>
      <c r="AW158" s="52"/>
      <c r="AX158" s="52"/>
      <c r="AY158" s="52"/>
      <c r="AZ158" s="54">
        <v>331948.51742833341</v>
      </c>
      <c r="BA158" s="54"/>
      <c r="BB158" s="54"/>
      <c r="BC158" s="54"/>
      <c r="BD158" s="54"/>
      <c r="BE158" s="54"/>
      <c r="BF158" s="54"/>
      <c r="BG158" s="54"/>
      <c r="BH158" s="54"/>
      <c r="BI158" s="54"/>
      <c r="BJ158" s="54"/>
      <c r="BK158" s="54"/>
      <c r="BL158" s="54"/>
      <c r="BM158" s="54"/>
      <c r="BN158" s="54"/>
      <c r="BO158" s="54"/>
      <c r="BP158" s="54"/>
      <c r="BQ158" s="54"/>
      <c r="BR158" s="54"/>
      <c r="BS158" s="54"/>
      <c r="BT158" s="54">
        <v>164590.94637348389</v>
      </c>
      <c r="BU158" s="54"/>
      <c r="BV158" s="54"/>
      <c r="BW158" s="54"/>
      <c r="BX158" s="54"/>
      <c r="BY158" s="54"/>
      <c r="BZ158" s="54"/>
      <c r="CA158" s="54"/>
      <c r="CB158" s="54"/>
      <c r="CC158" s="54"/>
      <c r="CD158" s="54"/>
      <c r="CE158" s="54"/>
      <c r="CF158" s="54"/>
      <c r="CG158" s="54"/>
      <c r="CH158" s="54"/>
      <c r="CI158" s="54"/>
      <c r="CJ158" s="54"/>
      <c r="CK158" s="54">
        <v>172925.27588473726</v>
      </c>
      <c r="CL158" s="54"/>
      <c r="CM158" s="54"/>
      <c r="CN158" s="54"/>
      <c r="CO158" s="54"/>
      <c r="CP158" s="54"/>
      <c r="CQ158" s="54"/>
      <c r="CR158" s="54"/>
      <c r="CS158" s="54"/>
      <c r="CT158" s="54"/>
      <c r="CU158" s="54"/>
      <c r="CV158" s="54"/>
      <c r="CW158" s="54"/>
      <c r="CX158" s="54"/>
      <c r="CY158" s="54"/>
      <c r="CZ158" s="54"/>
      <c r="DA158" s="54"/>
      <c r="DG158" s="29">
        <f>'[5]Прочие доходы и расходы'!$D$30</f>
        <v>1592044.1265280501</v>
      </c>
      <c r="DN158" s="10">
        <f>'[6]Прочие доходы и расходы'!$D$30-DN157</f>
        <v>198742.30943000002</v>
      </c>
      <c r="DO158" s="10">
        <f>'[7]Свод НВВ_новая разбивка'!$J$638-DO157</f>
        <v>198742.41505999997</v>
      </c>
      <c r="DP158" s="27">
        <f>'[8]ОФР, руб.'!$C$144-'[8]ОФР, руб.'!$C$200+'[8]ОФР, руб.'!$C$108</f>
        <v>198742415.64000005</v>
      </c>
      <c r="DQ158" s="11"/>
      <c r="DR158" s="11"/>
    </row>
    <row r="159" spans="1:142" s="9" customFormat="1" ht="25.5" customHeight="1" x14ac:dyDescent="0.2">
      <c r="A159" s="56" t="s">
        <v>156</v>
      </c>
      <c r="B159" s="56"/>
      <c r="C159" s="56"/>
      <c r="D159" s="56"/>
      <c r="E159" s="56"/>
      <c r="F159" s="56"/>
      <c r="G159" s="56"/>
      <c r="H159" s="57" t="s">
        <v>36</v>
      </c>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2" t="s">
        <v>30</v>
      </c>
      <c r="AK159" s="52"/>
      <c r="AL159" s="52"/>
      <c r="AM159" s="52"/>
      <c r="AN159" s="52"/>
      <c r="AO159" s="52"/>
      <c r="AP159" s="52"/>
      <c r="AQ159" s="52"/>
      <c r="AR159" s="52"/>
      <c r="AS159" s="52"/>
      <c r="AT159" s="52"/>
      <c r="AU159" s="52"/>
      <c r="AV159" s="52"/>
      <c r="AW159" s="52"/>
      <c r="AX159" s="52"/>
      <c r="AY159" s="52"/>
      <c r="AZ159" s="54">
        <v>990342.15906249918</v>
      </c>
      <c r="BA159" s="54"/>
      <c r="BB159" s="54"/>
      <c r="BC159" s="54"/>
      <c r="BD159" s="54"/>
      <c r="BE159" s="54"/>
      <c r="BF159" s="54"/>
      <c r="BG159" s="54"/>
      <c r="BH159" s="54"/>
      <c r="BI159" s="54"/>
      <c r="BJ159" s="54"/>
      <c r="BK159" s="54"/>
      <c r="BL159" s="54"/>
      <c r="BM159" s="54"/>
      <c r="BN159" s="54"/>
      <c r="BO159" s="54"/>
      <c r="BP159" s="54"/>
      <c r="BQ159" s="54"/>
      <c r="BR159" s="54"/>
      <c r="BS159" s="54"/>
      <c r="BT159" s="54"/>
      <c r="BU159" s="54"/>
      <c r="BV159" s="54"/>
      <c r="BW159" s="54"/>
      <c r="BX159" s="54"/>
      <c r="BY159" s="54"/>
      <c r="BZ159" s="54"/>
      <c r="CA159" s="54"/>
      <c r="CB159" s="54"/>
      <c r="CC159" s="54"/>
      <c r="CD159" s="54"/>
      <c r="CE159" s="54"/>
      <c r="CF159" s="54"/>
      <c r="CG159" s="54"/>
      <c r="CH159" s="54"/>
      <c r="CI159" s="54"/>
      <c r="CJ159" s="54"/>
      <c r="CK159" s="54"/>
      <c r="CL159" s="54"/>
      <c r="CM159" s="54"/>
      <c r="CN159" s="54"/>
      <c r="CO159" s="54"/>
      <c r="CP159" s="54"/>
      <c r="CQ159" s="54"/>
      <c r="CR159" s="54"/>
      <c r="CS159" s="54"/>
      <c r="CT159" s="54"/>
      <c r="CU159" s="54"/>
      <c r="CV159" s="54"/>
      <c r="CW159" s="54"/>
      <c r="CX159" s="54"/>
      <c r="CY159" s="54"/>
      <c r="CZ159" s="54"/>
      <c r="DA159" s="54"/>
      <c r="DG159" s="29">
        <f>DG158-DG157-DG156</f>
        <v>34889.360648049973</v>
      </c>
      <c r="DN159" s="10"/>
      <c r="DO159" s="10"/>
      <c r="DP159" s="10"/>
      <c r="DQ159" s="11"/>
      <c r="DR159" s="11"/>
    </row>
    <row r="160" spans="1:142" s="9" customFormat="1" ht="54" customHeight="1" x14ac:dyDescent="0.2">
      <c r="A160" s="56" t="s">
        <v>157</v>
      </c>
      <c r="B160" s="56"/>
      <c r="C160" s="56"/>
      <c r="D160" s="56"/>
      <c r="E160" s="56"/>
      <c r="F160" s="56"/>
      <c r="G160" s="56"/>
      <c r="H160" s="57" t="s">
        <v>159</v>
      </c>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2" t="s">
        <v>158</v>
      </c>
      <c r="AK160" s="52"/>
      <c r="AL160" s="52"/>
      <c r="AM160" s="52"/>
      <c r="AN160" s="52"/>
      <c r="AO160" s="52"/>
      <c r="AP160" s="52"/>
      <c r="AQ160" s="52"/>
      <c r="AR160" s="52"/>
      <c r="AS160" s="52"/>
      <c r="AT160" s="52"/>
      <c r="AU160" s="52"/>
      <c r="AV160" s="52"/>
      <c r="AW160" s="52"/>
      <c r="AX160" s="52"/>
      <c r="AY160" s="52"/>
      <c r="AZ160" s="58">
        <v>7.3736364762768666E-2</v>
      </c>
      <c r="BA160" s="58"/>
      <c r="BB160" s="58"/>
      <c r="BC160" s="58"/>
      <c r="BD160" s="58"/>
      <c r="BE160" s="58"/>
      <c r="BF160" s="58"/>
      <c r="BG160" s="58"/>
      <c r="BH160" s="58"/>
      <c r="BI160" s="58"/>
      <c r="BJ160" s="58"/>
      <c r="BK160" s="58"/>
      <c r="BL160" s="58"/>
      <c r="BM160" s="58"/>
      <c r="BN160" s="58"/>
      <c r="BO160" s="58"/>
      <c r="BP160" s="58"/>
      <c r="BQ160" s="58"/>
      <c r="BR160" s="58"/>
      <c r="BS160" s="58"/>
      <c r="BT160" s="55"/>
      <c r="BU160" s="55"/>
      <c r="BV160" s="55"/>
      <c r="BW160" s="55"/>
      <c r="BX160" s="55"/>
      <c r="BY160" s="55"/>
      <c r="BZ160" s="55"/>
      <c r="CA160" s="55"/>
      <c r="CB160" s="55"/>
      <c r="CC160" s="55"/>
      <c r="CD160" s="55"/>
      <c r="CE160" s="55"/>
      <c r="CF160" s="55"/>
      <c r="CG160" s="55"/>
      <c r="CH160" s="55"/>
      <c r="CI160" s="55"/>
      <c r="CJ160" s="55"/>
      <c r="CK160" s="55"/>
      <c r="CL160" s="55"/>
      <c r="CM160" s="55"/>
      <c r="CN160" s="55"/>
      <c r="CO160" s="55"/>
      <c r="CP160" s="55"/>
      <c r="CQ160" s="55"/>
      <c r="CR160" s="55"/>
      <c r="CS160" s="55"/>
      <c r="CT160" s="55"/>
      <c r="CU160" s="55"/>
      <c r="CV160" s="55"/>
      <c r="CW160" s="55"/>
      <c r="CX160" s="55"/>
      <c r="CY160" s="55"/>
      <c r="CZ160" s="55"/>
      <c r="DA160" s="55"/>
      <c r="DG160" s="29">
        <f>DG159+'[9]НВВ эталон 2025'!$C$99/1000</f>
        <v>155070.35937804997</v>
      </c>
      <c r="DN160" s="10"/>
      <c r="DO160" s="10"/>
      <c r="DP160" s="10"/>
      <c r="DQ160" s="11"/>
      <c r="DR160" s="11"/>
      <c r="EL160" s="28"/>
    </row>
    <row r="161" spans="1:142" s="9" customFormat="1" ht="146.25" customHeight="1" x14ac:dyDescent="0.2">
      <c r="A161" s="56" t="s">
        <v>160</v>
      </c>
      <c r="B161" s="56"/>
      <c r="C161" s="56"/>
      <c r="D161" s="56"/>
      <c r="E161" s="56"/>
      <c r="F161" s="56"/>
      <c r="G161" s="56"/>
      <c r="H161" s="57" t="s">
        <v>161</v>
      </c>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2"/>
      <c r="AK161" s="52"/>
      <c r="AL161" s="52"/>
      <c r="AM161" s="52"/>
      <c r="AN161" s="52"/>
      <c r="AO161" s="52"/>
      <c r="AP161" s="52"/>
      <c r="AQ161" s="52"/>
      <c r="AR161" s="52"/>
      <c r="AS161" s="52"/>
      <c r="AT161" s="52"/>
      <c r="AU161" s="52"/>
      <c r="AV161" s="52"/>
      <c r="AW161" s="52"/>
      <c r="AX161" s="52"/>
      <c r="AY161" s="52"/>
      <c r="AZ161" s="59" t="s">
        <v>230</v>
      </c>
      <c r="BA161" s="59"/>
      <c r="BB161" s="59"/>
      <c r="BC161" s="59"/>
      <c r="BD161" s="59"/>
      <c r="BE161" s="59"/>
      <c r="BF161" s="59"/>
      <c r="BG161" s="59"/>
      <c r="BH161" s="59"/>
      <c r="BI161" s="59"/>
      <c r="BJ161" s="59"/>
      <c r="BK161" s="59"/>
      <c r="BL161" s="59"/>
      <c r="BM161" s="59"/>
      <c r="BN161" s="59"/>
      <c r="BO161" s="59"/>
      <c r="BP161" s="59"/>
      <c r="BQ161" s="59"/>
      <c r="BR161" s="59"/>
      <c r="BS161" s="59"/>
      <c r="BT161" s="60"/>
      <c r="BU161" s="60"/>
      <c r="BV161" s="60"/>
      <c r="BW161" s="60"/>
      <c r="BX161" s="60"/>
      <c r="BY161" s="60"/>
      <c r="BZ161" s="60"/>
      <c r="CA161" s="60"/>
      <c r="CB161" s="60"/>
      <c r="CC161" s="60"/>
      <c r="CD161" s="60"/>
      <c r="CE161" s="60"/>
      <c r="CF161" s="60"/>
      <c r="CG161" s="60"/>
      <c r="CH161" s="60"/>
      <c r="CI161" s="60"/>
      <c r="CJ161" s="60"/>
      <c r="CK161" s="60"/>
      <c r="CL161" s="60"/>
      <c r="CM161" s="60"/>
      <c r="CN161" s="60"/>
      <c r="CO161" s="60"/>
      <c r="CP161" s="60"/>
      <c r="CQ161" s="60"/>
      <c r="CR161" s="60"/>
      <c r="CS161" s="60"/>
      <c r="CT161" s="60"/>
      <c r="CU161" s="60"/>
      <c r="CV161" s="60"/>
      <c r="CW161" s="60"/>
      <c r="CX161" s="60"/>
      <c r="CY161" s="60"/>
      <c r="CZ161" s="60"/>
      <c r="DA161" s="60"/>
      <c r="DG161" s="29"/>
      <c r="DN161" s="10"/>
      <c r="DO161" s="10"/>
      <c r="DP161" s="10"/>
      <c r="DQ161" s="11"/>
      <c r="DR161" s="11"/>
      <c r="EL161" s="28"/>
    </row>
    <row r="162" spans="1:142" s="9" customFormat="1" ht="144.75" customHeight="1" x14ac:dyDescent="0.2">
      <c r="A162" s="32"/>
      <c r="B162" s="32"/>
      <c r="C162" s="32"/>
      <c r="D162" s="32"/>
      <c r="E162" s="32"/>
      <c r="F162" s="32"/>
      <c r="G162" s="32"/>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3"/>
      <c r="AK162" s="33"/>
      <c r="AL162" s="33"/>
      <c r="AM162" s="33"/>
      <c r="AN162" s="33"/>
      <c r="AO162" s="33"/>
      <c r="AP162" s="33"/>
      <c r="AQ162" s="33"/>
      <c r="AR162" s="33"/>
      <c r="AS162" s="33"/>
      <c r="AT162" s="33"/>
      <c r="AU162" s="33"/>
      <c r="AV162" s="33"/>
      <c r="AW162" s="33"/>
      <c r="AX162" s="33"/>
      <c r="AY162" s="33"/>
      <c r="AZ162" s="34"/>
      <c r="BA162" s="34"/>
      <c r="BB162" s="34"/>
      <c r="BC162" s="34"/>
      <c r="BD162" s="34"/>
      <c r="BE162" s="34"/>
      <c r="BF162" s="34"/>
      <c r="BG162" s="34"/>
      <c r="BH162" s="34"/>
      <c r="BI162" s="34"/>
      <c r="BJ162" s="34"/>
      <c r="BK162" s="34"/>
      <c r="BL162" s="34"/>
      <c r="BM162" s="34"/>
      <c r="BN162" s="34"/>
      <c r="BO162" s="34"/>
      <c r="BP162" s="34"/>
      <c r="BQ162" s="34"/>
      <c r="BR162" s="34"/>
      <c r="BS162" s="34"/>
      <c r="BT162" s="35"/>
      <c r="BU162" s="35"/>
      <c r="BV162" s="35"/>
      <c r="BW162" s="35"/>
      <c r="BX162" s="35"/>
      <c r="BY162" s="35"/>
      <c r="BZ162" s="35"/>
      <c r="CA162" s="35"/>
      <c r="CB162" s="35"/>
      <c r="CC162" s="35"/>
      <c r="CD162" s="35"/>
      <c r="CE162" s="35"/>
      <c r="CF162" s="35"/>
      <c r="CG162" s="35"/>
      <c r="CH162" s="35"/>
      <c r="CI162" s="35"/>
      <c r="CJ162" s="35"/>
      <c r="CK162" s="35"/>
      <c r="CL162" s="35"/>
      <c r="CM162" s="35"/>
      <c r="CN162" s="35"/>
      <c r="CO162" s="35"/>
      <c r="CP162" s="35"/>
      <c r="CQ162" s="35"/>
      <c r="CR162" s="35"/>
      <c r="CS162" s="35"/>
      <c r="CT162" s="35"/>
      <c r="CU162" s="35"/>
      <c r="CV162" s="35"/>
      <c r="CW162" s="35"/>
      <c r="CX162" s="35"/>
      <c r="CY162" s="35"/>
      <c r="CZ162" s="35"/>
      <c r="DA162" s="35"/>
      <c r="DN162" s="10"/>
      <c r="DO162" s="10"/>
      <c r="DP162" s="10"/>
      <c r="DQ162" s="11"/>
      <c r="DR162" s="11"/>
    </row>
  </sheetData>
  <mergeCells count="780">
    <mergeCell ref="A161:G161"/>
    <mergeCell ref="H161:AI161"/>
    <mergeCell ref="AJ161:AY161"/>
    <mergeCell ref="AZ161:DA161"/>
    <mergeCell ref="CK159:DA159"/>
    <mergeCell ref="BT160:CJ160"/>
    <mergeCell ref="CK160:DA160"/>
    <mergeCell ref="A159:G159"/>
    <mergeCell ref="H159:AI159"/>
    <mergeCell ref="AJ159:AY159"/>
    <mergeCell ref="AZ159:BS159"/>
    <mergeCell ref="A160:G160"/>
    <mergeCell ref="H160:AI160"/>
    <mergeCell ref="AJ160:AY160"/>
    <mergeCell ref="AZ160:BS160"/>
    <mergeCell ref="BT159:CJ159"/>
    <mergeCell ref="BT158:CJ158"/>
    <mergeCell ref="CK158:DA158"/>
    <mergeCell ref="A157:G157"/>
    <mergeCell ref="H157:AI157"/>
    <mergeCell ref="A158:G158"/>
    <mergeCell ref="H158:AI158"/>
    <mergeCell ref="AJ158:AY158"/>
    <mergeCell ref="AZ158:BS158"/>
    <mergeCell ref="AJ157:AY157"/>
    <mergeCell ref="AZ157:BS157"/>
    <mergeCell ref="A155:G155"/>
    <mergeCell ref="H155:AI155"/>
    <mergeCell ref="AJ155:AY155"/>
    <mergeCell ref="BT157:CJ157"/>
    <mergeCell ref="CK157:DA157"/>
    <mergeCell ref="A156:G156"/>
    <mergeCell ref="H156:AI156"/>
    <mergeCell ref="AJ156:AY156"/>
    <mergeCell ref="AZ156:BS156"/>
    <mergeCell ref="BT156:CJ156"/>
    <mergeCell ref="CK156:DA156"/>
    <mergeCell ref="AZ155:DA155"/>
    <mergeCell ref="BT154:CJ154"/>
    <mergeCell ref="CK154:DA154"/>
    <mergeCell ref="A153:G153"/>
    <mergeCell ref="H153:AI153"/>
    <mergeCell ref="A154:G154"/>
    <mergeCell ref="H154:AI154"/>
    <mergeCell ref="AJ154:AY154"/>
    <mergeCell ref="AZ154:BS154"/>
    <mergeCell ref="AJ153:AY153"/>
    <mergeCell ref="AZ153:BS153"/>
    <mergeCell ref="A151:G151"/>
    <mergeCell ref="H151:AI151"/>
    <mergeCell ref="AJ151:AY151"/>
    <mergeCell ref="AZ151:BS151"/>
    <mergeCell ref="BT153:CJ153"/>
    <mergeCell ref="CK153:DA153"/>
    <mergeCell ref="A152:G152"/>
    <mergeCell ref="H152:AI152"/>
    <mergeCell ref="AJ152:AY152"/>
    <mergeCell ref="AZ152:BS152"/>
    <mergeCell ref="BT151:CJ151"/>
    <mergeCell ref="CK151:DA151"/>
    <mergeCell ref="BT152:CJ152"/>
    <mergeCell ref="CK152:DA152"/>
    <mergeCell ref="BT150:CJ150"/>
    <mergeCell ref="CK150:DA150"/>
    <mergeCell ref="A149:G149"/>
    <mergeCell ref="H149:AI149"/>
    <mergeCell ref="A150:G150"/>
    <mergeCell ref="H150:AI150"/>
    <mergeCell ref="AJ150:AY150"/>
    <mergeCell ref="AZ150:BS150"/>
    <mergeCell ref="AJ149:AY149"/>
    <mergeCell ref="AZ149:BS149"/>
    <mergeCell ref="A147:G147"/>
    <mergeCell ref="H147:AI147"/>
    <mergeCell ref="AJ147:AY147"/>
    <mergeCell ref="AZ147:BS147"/>
    <mergeCell ref="BT149:CJ149"/>
    <mergeCell ref="CK149:DA149"/>
    <mergeCell ref="A148:G148"/>
    <mergeCell ref="H148:AI148"/>
    <mergeCell ref="AJ148:AY148"/>
    <mergeCell ref="AZ148:BS148"/>
    <mergeCell ref="BT147:CJ147"/>
    <mergeCell ref="CK147:DA147"/>
    <mergeCell ref="BT148:CJ148"/>
    <mergeCell ref="CK148:DA148"/>
    <mergeCell ref="BT146:CJ146"/>
    <mergeCell ref="CK146:DA146"/>
    <mergeCell ref="A145:G145"/>
    <mergeCell ref="H145:AI145"/>
    <mergeCell ref="A146:G146"/>
    <mergeCell ref="H146:AI146"/>
    <mergeCell ref="AJ146:AY146"/>
    <mergeCell ref="AZ146:BS146"/>
    <mergeCell ref="AJ145:AY145"/>
    <mergeCell ref="AZ145:BS145"/>
    <mergeCell ref="A143:G143"/>
    <mergeCell ref="H143:AI143"/>
    <mergeCell ref="AJ143:AY143"/>
    <mergeCell ref="AZ143:BS143"/>
    <mergeCell ref="BT145:CJ145"/>
    <mergeCell ref="CK145:DA145"/>
    <mergeCell ref="A144:G144"/>
    <mergeCell ref="H144:AI144"/>
    <mergeCell ref="AJ144:AY144"/>
    <mergeCell ref="AZ144:BS144"/>
    <mergeCell ref="BT143:CJ143"/>
    <mergeCell ref="CK143:DA143"/>
    <mergeCell ref="BT144:CJ144"/>
    <mergeCell ref="CK144:DA144"/>
    <mergeCell ref="BT142:CJ142"/>
    <mergeCell ref="CK142:DA142"/>
    <mergeCell ref="A141:G141"/>
    <mergeCell ref="H141:AI141"/>
    <mergeCell ref="A142:G142"/>
    <mergeCell ref="H142:AI142"/>
    <mergeCell ref="AJ142:AY142"/>
    <mergeCell ref="AZ142:BS142"/>
    <mergeCell ref="AJ141:AY141"/>
    <mergeCell ref="AZ141:BS141"/>
    <mergeCell ref="A139:G139"/>
    <mergeCell ref="H139:AI139"/>
    <mergeCell ref="AJ139:AY139"/>
    <mergeCell ref="AZ139:BS139"/>
    <mergeCell ref="BT141:CJ141"/>
    <mergeCell ref="CK141:DA141"/>
    <mergeCell ref="A140:G140"/>
    <mergeCell ref="H140:AI140"/>
    <mergeCell ref="AJ140:AY140"/>
    <mergeCell ref="AZ140:BS140"/>
    <mergeCell ref="BT139:CJ139"/>
    <mergeCell ref="CK139:DA139"/>
    <mergeCell ref="BT140:CJ140"/>
    <mergeCell ref="CK140:DA140"/>
    <mergeCell ref="BT138:CJ138"/>
    <mergeCell ref="CK138:DA138"/>
    <mergeCell ref="A137:G137"/>
    <mergeCell ref="H137:AI137"/>
    <mergeCell ref="A138:G138"/>
    <mergeCell ref="H138:AI138"/>
    <mergeCell ref="AJ138:AY138"/>
    <mergeCell ref="AZ138:BS138"/>
    <mergeCell ref="AJ137:AY137"/>
    <mergeCell ref="AZ137:BS137"/>
    <mergeCell ref="A135:G135"/>
    <mergeCell ref="H135:AI135"/>
    <mergeCell ref="AJ135:AY135"/>
    <mergeCell ref="AZ135:BS135"/>
    <mergeCell ref="BT137:CJ137"/>
    <mergeCell ref="CK137:DA137"/>
    <mergeCell ref="A136:G136"/>
    <mergeCell ref="H136:AI136"/>
    <mergeCell ref="AJ136:AY136"/>
    <mergeCell ref="AZ136:BS136"/>
    <mergeCell ref="BT135:CJ135"/>
    <mergeCell ref="CK135:DA135"/>
    <mergeCell ref="BT136:CJ136"/>
    <mergeCell ref="CK136:DA136"/>
    <mergeCell ref="BT134:CJ134"/>
    <mergeCell ref="CK134:DA134"/>
    <mergeCell ref="A133:G133"/>
    <mergeCell ref="H133:AI133"/>
    <mergeCell ref="A134:G134"/>
    <mergeCell ref="H134:AI134"/>
    <mergeCell ref="AJ134:AY134"/>
    <mergeCell ref="AZ134:BS134"/>
    <mergeCell ref="AJ133:AY133"/>
    <mergeCell ref="AZ133:BS133"/>
    <mergeCell ref="A131:G131"/>
    <mergeCell ref="H131:AI131"/>
    <mergeCell ref="AJ131:AY131"/>
    <mergeCell ref="AZ131:BS131"/>
    <mergeCell ref="BT133:CJ133"/>
    <mergeCell ref="CK133:DA133"/>
    <mergeCell ref="A132:G132"/>
    <mergeCell ref="H132:AI132"/>
    <mergeCell ref="AJ132:AY132"/>
    <mergeCell ref="AZ132:BS132"/>
    <mergeCell ref="BT131:CJ131"/>
    <mergeCell ref="CK131:DA131"/>
    <mergeCell ref="BT132:CJ132"/>
    <mergeCell ref="CK132:DA132"/>
    <mergeCell ref="BT130:CJ130"/>
    <mergeCell ref="CK130:DA130"/>
    <mergeCell ref="A129:G129"/>
    <mergeCell ref="H129:AI129"/>
    <mergeCell ref="A130:G130"/>
    <mergeCell ref="H130:AI130"/>
    <mergeCell ref="AJ130:AY130"/>
    <mergeCell ref="AZ130:BS130"/>
    <mergeCell ref="AJ129:AY129"/>
    <mergeCell ref="AZ129:BS129"/>
    <mergeCell ref="A127:G127"/>
    <mergeCell ref="H127:AI127"/>
    <mergeCell ref="AJ127:AY127"/>
    <mergeCell ref="AZ127:BS127"/>
    <mergeCell ref="BT129:CJ129"/>
    <mergeCell ref="CK129:DA129"/>
    <mergeCell ref="A128:G128"/>
    <mergeCell ref="H128:AI128"/>
    <mergeCell ref="AJ128:AY128"/>
    <mergeCell ref="AZ128:BS128"/>
    <mergeCell ref="BT127:CJ127"/>
    <mergeCell ref="CK127:DA127"/>
    <mergeCell ref="BT128:CJ128"/>
    <mergeCell ref="CK128:DA128"/>
    <mergeCell ref="BT126:CJ126"/>
    <mergeCell ref="CK126:DA126"/>
    <mergeCell ref="A125:G125"/>
    <mergeCell ref="H125:AI125"/>
    <mergeCell ref="A126:G126"/>
    <mergeCell ref="H126:AI126"/>
    <mergeCell ref="AJ126:AY126"/>
    <mergeCell ref="AZ126:BS126"/>
    <mergeCell ref="AJ125:AY125"/>
    <mergeCell ref="AZ125:BS125"/>
    <mergeCell ref="A123:G123"/>
    <mergeCell ref="H123:AI123"/>
    <mergeCell ref="AJ123:AY123"/>
    <mergeCell ref="AZ123:BS123"/>
    <mergeCell ref="BT125:CJ125"/>
    <mergeCell ref="CK125:DA125"/>
    <mergeCell ref="A124:G124"/>
    <mergeCell ref="H124:AI124"/>
    <mergeCell ref="AJ124:AY124"/>
    <mergeCell ref="AZ124:BS124"/>
    <mergeCell ref="BT123:CJ123"/>
    <mergeCell ref="CK123:DA123"/>
    <mergeCell ref="BT124:CJ124"/>
    <mergeCell ref="CK124:DA124"/>
    <mergeCell ref="BT122:CJ122"/>
    <mergeCell ref="CK122:DA122"/>
    <mergeCell ref="A121:G121"/>
    <mergeCell ref="H121:AI121"/>
    <mergeCell ref="A122:G122"/>
    <mergeCell ref="H122:AI122"/>
    <mergeCell ref="AJ122:AY122"/>
    <mergeCell ref="AZ122:BS122"/>
    <mergeCell ref="AJ121:AY121"/>
    <mergeCell ref="AZ121:BS121"/>
    <mergeCell ref="A119:G119"/>
    <mergeCell ref="H119:AI119"/>
    <mergeCell ref="AJ119:AY119"/>
    <mergeCell ref="AZ119:BS119"/>
    <mergeCell ref="BT121:CJ121"/>
    <mergeCell ref="CK121:DA121"/>
    <mergeCell ref="A120:G120"/>
    <mergeCell ref="H120:AI120"/>
    <mergeCell ref="AJ120:AY120"/>
    <mergeCell ref="AZ120:BS120"/>
    <mergeCell ref="BT119:CJ119"/>
    <mergeCell ref="CK119:DA119"/>
    <mergeCell ref="BT120:CJ120"/>
    <mergeCell ref="CK120:DA120"/>
    <mergeCell ref="BT118:CJ118"/>
    <mergeCell ref="CK118:DA118"/>
    <mergeCell ref="A117:G117"/>
    <mergeCell ref="H117:AI117"/>
    <mergeCell ref="A118:G118"/>
    <mergeCell ref="H118:AI118"/>
    <mergeCell ref="AJ118:AY118"/>
    <mergeCell ref="AZ118:BS118"/>
    <mergeCell ref="AJ117:AY117"/>
    <mergeCell ref="AZ117:BS117"/>
    <mergeCell ref="A115:G115"/>
    <mergeCell ref="H115:AI115"/>
    <mergeCell ref="AJ115:AY115"/>
    <mergeCell ref="AZ115:BS115"/>
    <mergeCell ref="BT117:CJ117"/>
    <mergeCell ref="CK117:DA117"/>
    <mergeCell ref="A116:G116"/>
    <mergeCell ref="H116:AI116"/>
    <mergeCell ref="AJ116:AY116"/>
    <mergeCell ref="AZ116:BS116"/>
    <mergeCell ref="BT115:CJ115"/>
    <mergeCell ref="CK115:DA115"/>
    <mergeCell ref="BT116:CJ116"/>
    <mergeCell ref="CK116:DA116"/>
    <mergeCell ref="BT114:CJ114"/>
    <mergeCell ref="CK114:DA114"/>
    <mergeCell ref="A113:G113"/>
    <mergeCell ref="H113:AI113"/>
    <mergeCell ref="A114:G114"/>
    <mergeCell ref="H114:AI114"/>
    <mergeCell ref="AJ114:AY114"/>
    <mergeCell ref="AZ114:BS114"/>
    <mergeCell ref="AJ113:AY113"/>
    <mergeCell ref="AZ113:BS113"/>
    <mergeCell ref="A111:G111"/>
    <mergeCell ref="H111:AI111"/>
    <mergeCell ref="AJ111:AY111"/>
    <mergeCell ref="AZ111:BS111"/>
    <mergeCell ref="BT113:CJ113"/>
    <mergeCell ref="CK113:DA113"/>
    <mergeCell ref="A112:G112"/>
    <mergeCell ref="H112:AI112"/>
    <mergeCell ref="AJ112:AY112"/>
    <mergeCell ref="AZ112:BS112"/>
    <mergeCell ref="BT111:CJ111"/>
    <mergeCell ref="CK111:DA111"/>
    <mergeCell ref="BT112:CJ112"/>
    <mergeCell ref="CK112:DA112"/>
    <mergeCell ref="BT110:CJ110"/>
    <mergeCell ref="CK110:DA110"/>
    <mergeCell ref="A109:G109"/>
    <mergeCell ref="H109:AI109"/>
    <mergeCell ref="A110:G110"/>
    <mergeCell ref="H110:AI110"/>
    <mergeCell ref="AJ110:AY110"/>
    <mergeCell ref="AZ110:BS110"/>
    <mergeCell ref="AJ109:AY109"/>
    <mergeCell ref="AZ109:BS109"/>
    <mergeCell ref="A107:G107"/>
    <mergeCell ref="H107:AI107"/>
    <mergeCell ref="AJ107:AY107"/>
    <mergeCell ref="AZ107:BS107"/>
    <mergeCell ref="BT109:CJ109"/>
    <mergeCell ref="CK109:DA109"/>
    <mergeCell ref="A108:G108"/>
    <mergeCell ref="H108:AI108"/>
    <mergeCell ref="AJ108:AY108"/>
    <mergeCell ref="AZ108:BS108"/>
    <mergeCell ref="BT107:CJ107"/>
    <mergeCell ref="CK107:DA107"/>
    <mergeCell ref="BT108:CJ108"/>
    <mergeCell ref="CK108:DA108"/>
    <mergeCell ref="BT106:CJ106"/>
    <mergeCell ref="CK106:DA106"/>
    <mergeCell ref="A105:G105"/>
    <mergeCell ref="H105:AI105"/>
    <mergeCell ref="A106:G106"/>
    <mergeCell ref="H106:AI106"/>
    <mergeCell ref="AJ106:AY106"/>
    <mergeCell ref="AZ106:BS106"/>
    <mergeCell ref="AJ105:AY105"/>
    <mergeCell ref="AZ105:BS105"/>
    <mergeCell ref="A103:G103"/>
    <mergeCell ref="H103:AI103"/>
    <mergeCell ref="AJ103:AY103"/>
    <mergeCell ref="AZ103:BS103"/>
    <mergeCell ref="BT105:CJ105"/>
    <mergeCell ref="CK105:DA105"/>
    <mergeCell ref="A104:G104"/>
    <mergeCell ref="H104:AI104"/>
    <mergeCell ref="AJ104:AY104"/>
    <mergeCell ref="AZ104:BS104"/>
    <mergeCell ref="BT103:CJ103"/>
    <mergeCell ref="CK103:DA103"/>
    <mergeCell ref="BT104:CJ104"/>
    <mergeCell ref="CK104:DA104"/>
    <mergeCell ref="BT102:CJ102"/>
    <mergeCell ref="CK102:DA102"/>
    <mergeCell ref="A101:G101"/>
    <mergeCell ref="H101:AI101"/>
    <mergeCell ref="A102:G102"/>
    <mergeCell ref="H102:AI102"/>
    <mergeCell ref="AJ102:AY102"/>
    <mergeCell ref="AZ102:BS102"/>
    <mergeCell ref="AJ101:AY101"/>
    <mergeCell ref="AZ101:BS101"/>
    <mergeCell ref="A99:G99"/>
    <mergeCell ref="H99:AI99"/>
    <mergeCell ref="AJ99:AY99"/>
    <mergeCell ref="AZ99:BS99"/>
    <mergeCell ref="BT101:CJ101"/>
    <mergeCell ref="CK101:DA101"/>
    <mergeCell ref="A100:G100"/>
    <mergeCell ref="H100:AI100"/>
    <mergeCell ref="AJ100:AY100"/>
    <mergeCell ref="AZ100:BS100"/>
    <mergeCell ref="BT99:CJ99"/>
    <mergeCell ref="CK99:DA99"/>
    <mergeCell ref="BT100:CJ100"/>
    <mergeCell ref="CK100:DA100"/>
    <mergeCell ref="BT98:CJ98"/>
    <mergeCell ref="CK98:DA98"/>
    <mergeCell ref="A97:G97"/>
    <mergeCell ref="H97:AI97"/>
    <mergeCell ref="A98:G98"/>
    <mergeCell ref="H98:AI98"/>
    <mergeCell ref="AJ98:AY98"/>
    <mergeCell ref="AZ98:BS98"/>
    <mergeCell ref="AJ97:AY97"/>
    <mergeCell ref="AZ97:BS97"/>
    <mergeCell ref="A95:G95"/>
    <mergeCell ref="H95:AI95"/>
    <mergeCell ref="AJ95:AY95"/>
    <mergeCell ref="AZ95:BS95"/>
    <mergeCell ref="BT97:CJ97"/>
    <mergeCell ref="CK97:DA97"/>
    <mergeCell ref="A96:G96"/>
    <mergeCell ref="H96:AI96"/>
    <mergeCell ref="AJ96:AY96"/>
    <mergeCell ref="AZ96:BS96"/>
    <mergeCell ref="BT95:CJ95"/>
    <mergeCell ref="CK95:DA95"/>
    <mergeCell ref="BT96:CJ96"/>
    <mergeCell ref="CK96:DA96"/>
    <mergeCell ref="BT94:CJ94"/>
    <mergeCell ref="CK94:DA94"/>
    <mergeCell ref="A93:G93"/>
    <mergeCell ref="H93:AI93"/>
    <mergeCell ref="A94:G94"/>
    <mergeCell ref="H94:AI94"/>
    <mergeCell ref="AJ94:AY94"/>
    <mergeCell ref="AZ94:BS94"/>
    <mergeCell ref="AJ93:AY93"/>
    <mergeCell ref="AZ93:BS93"/>
    <mergeCell ref="A91:G91"/>
    <mergeCell ref="H91:AI91"/>
    <mergeCell ref="AJ91:AY91"/>
    <mergeCell ref="AZ91:BS91"/>
    <mergeCell ref="BT93:CJ93"/>
    <mergeCell ref="CK93:DA93"/>
    <mergeCell ref="A92:G92"/>
    <mergeCell ref="H92:AI92"/>
    <mergeCell ref="AJ92:AY92"/>
    <mergeCell ref="AZ92:BS92"/>
    <mergeCell ref="BT91:CJ91"/>
    <mergeCell ref="CK91:DA91"/>
    <mergeCell ref="BT92:CJ92"/>
    <mergeCell ref="CK92:DA92"/>
    <mergeCell ref="BT90:CJ90"/>
    <mergeCell ref="CK90:DA90"/>
    <mergeCell ref="A89:G89"/>
    <mergeCell ref="H89:AI89"/>
    <mergeCell ref="A90:G90"/>
    <mergeCell ref="H90:AI90"/>
    <mergeCell ref="AJ90:AY90"/>
    <mergeCell ref="AZ90:BS90"/>
    <mergeCell ref="AJ89:AY89"/>
    <mergeCell ref="AZ89:BS89"/>
    <mergeCell ref="A87:G87"/>
    <mergeCell ref="H87:AI87"/>
    <mergeCell ref="AJ87:AY87"/>
    <mergeCell ref="AZ87:BS87"/>
    <mergeCell ref="BT89:CJ89"/>
    <mergeCell ref="CK89:DA89"/>
    <mergeCell ref="A88:G88"/>
    <mergeCell ref="H88:AI88"/>
    <mergeCell ref="AJ88:AY88"/>
    <mergeCell ref="AZ88:BS88"/>
    <mergeCell ref="BT87:CJ87"/>
    <mergeCell ref="CK87:DA87"/>
    <mergeCell ref="BT88:CJ88"/>
    <mergeCell ref="CK88:DA88"/>
    <mergeCell ref="BT86:CJ86"/>
    <mergeCell ref="CK86:DA86"/>
    <mergeCell ref="A85:G85"/>
    <mergeCell ref="H85:AI85"/>
    <mergeCell ref="A86:G86"/>
    <mergeCell ref="H86:AI86"/>
    <mergeCell ref="AJ86:AY86"/>
    <mergeCell ref="AZ86:BS86"/>
    <mergeCell ref="AJ85:AY85"/>
    <mergeCell ref="AZ85:BS85"/>
    <mergeCell ref="A83:G83"/>
    <mergeCell ref="H83:AI83"/>
    <mergeCell ref="AJ83:AY83"/>
    <mergeCell ref="AZ83:BS83"/>
    <mergeCell ref="BT85:CJ85"/>
    <mergeCell ref="CK85:DA85"/>
    <mergeCell ref="A84:G84"/>
    <mergeCell ref="H84:AI84"/>
    <mergeCell ref="AJ84:AY84"/>
    <mergeCell ref="AZ84:BS84"/>
    <mergeCell ref="BT83:CJ83"/>
    <mergeCell ref="CK83:DA83"/>
    <mergeCell ref="BT84:CJ84"/>
    <mergeCell ref="CK84:DA84"/>
    <mergeCell ref="BT82:CJ82"/>
    <mergeCell ref="CK82:DA82"/>
    <mergeCell ref="A81:G81"/>
    <mergeCell ref="H81:AI81"/>
    <mergeCell ref="A82:G82"/>
    <mergeCell ref="H82:AI82"/>
    <mergeCell ref="AJ82:AY82"/>
    <mergeCell ref="AZ82:BS82"/>
    <mergeCell ref="AJ81:AY81"/>
    <mergeCell ref="AZ81:BS81"/>
    <mergeCell ref="A79:G79"/>
    <mergeCell ref="H79:AI79"/>
    <mergeCell ref="AJ79:AY79"/>
    <mergeCell ref="AZ79:BS79"/>
    <mergeCell ref="BT81:CJ81"/>
    <mergeCell ref="CK81:DA81"/>
    <mergeCell ref="A80:G80"/>
    <mergeCell ref="H80:AI80"/>
    <mergeCell ref="AJ80:AY80"/>
    <mergeCell ref="AZ80:BS80"/>
    <mergeCell ref="BT79:CJ79"/>
    <mergeCell ref="CK79:DA79"/>
    <mergeCell ref="BT80:CJ80"/>
    <mergeCell ref="CK80:DA80"/>
    <mergeCell ref="BT78:CJ78"/>
    <mergeCell ref="CK78:DA78"/>
    <mergeCell ref="A77:G77"/>
    <mergeCell ref="H77:AI77"/>
    <mergeCell ref="A78:G78"/>
    <mergeCell ref="H78:AI78"/>
    <mergeCell ref="AJ78:AY78"/>
    <mergeCell ref="AZ78:BS78"/>
    <mergeCell ref="AJ77:AY77"/>
    <mergeCell ref="AZ77:BS77"/>
    <mergeCell ref="A75:G75"/>
    <mergeCell ref="H75:AI75"/>
    <mergeCell ref="AJ75:AY75"/>
    <mergeCell ref="AZ75:BS75"/>
    <mergeCell ref="BT77:CJ77"/>
    <mergeCell ref="CK77:DA77"/>
    <mergeCell ref="A76:G76"/>
    <mergeCell ref="H76:AI76"/>
    <mergeCell ref="AJ76:AY76"/>
    <mergeCell ref="AZ76:BS76"/>
    <mergeCell ref="BT75:CJ75"/>
    <mergeCell ref="CK75:DA75"/>
    <mergeCell ref="BT76:CJ76"/>
    <mergeCell ref="CK76:DA76"/>
    <mergeCell ref="BT73:CJ73"/>
    <mergeCell ref="CK73:DA73"/>
    <mergeCell ref="BT72:CJ72"/>
    <mergeCell ref="CK72:DA72"/>
    <mergeCell ref="AZ72:BS72"/>
    <mergeCell ref="BT74:CJ74"/>
    <mergeCell ref="CK74:DA74"/>
    <mergeCell ref="A73:G73"/>
    <mergeCell ref="H73:AI73"/>
    <mergeCell ref="A74:G74"/>
    <mergeCell ref="H74:AI74"/>
    <mergeCell ref="AJ74:AY74"/>
    <mergeCell ref="AZ74:BS74"/>
    <mergeCell ref="AJ73:AY73"/>
    <mergeCell ref="AZ73:BS73"/>
    <mergeCell ref="BT70:CJ70"/>
    <mergeCell ref="CK70:DA70"/>
    <mergeCell ref="A68:G68"/>
    <mergeCell ref="H68:AI68"/>
    <mergeCell ref="A69:DA69"/>
    <mergeCell ref="A70:G70"/>
    <mergeCell ref="H70:AI70"/>
    <mergeCell ref="AJ70:AY70"/>
    <mergeCell ref="AZ70:BS70"/>
    <mergeCell ref="AJ68:AY68"/>
    <mergeCell ref="AZ68:BS68"/>
    <mergeCell ref="A71:G71"/>
    <mergeCell ref="H71:AI71"/>
    <mergeCell ref="AJ71:AY71"/>
    <mergeCell ref="A72:G72"/>
    <mergeCell ref="H72:AI72"/>
    <mergeCell ref="AJ72:AY72"/>
    <mergeCell ref="BT71:CJ71"/>
    <mergeCell ref="CK71:DA71"/>
    <mergeCell ref="AZ71:BS71"/>
    <mergeCell ref="BT65:CJ65"/>
    <mergeCell ref="CK65:DA65"/>
    <mergeCell ref="A64:G64"/>
    <mergeCell ref="H64:AI64"/>
    <mergeCell ref="A65:G65"/>
    <mergeCell ref="H65:AI65"/>
    <mergeCell ref="AJ65:AY65"/>
    <mergeCell ref="AZ65:BS65"/>
    <mergeCell ref="AJ64:AY64"/>
    <mergeCell ref="AZ64:BS64"/>
    <mergeCell ref="BT66:CJ66"/>
    <mergeCell ref="CK66:DA66"/>
    <mergeCell ref="BT67:CJ67"/>
    <mergeCell ref="CK67:DA67"/>
    <mergeCell ref="BT68:CJ68"/>
    <mergeCell ref="CK68:DA68"/>
    <mergeCell ref="A66:G66"/>
    <mergeCell ref="H66:AI66"/>
    <mergeCell ref="AJ66:AY66"/>
    <mergeCell ref="AZ66:BS66"/>
    <mergeCell ref="A67:G67"/>
    <mergeCell ref="H67:AI67"/>
    <mergeCell ref="AJ67:AY67"/>
    <mergeCell ref="AZ67:BS67"/>
    <mergeCell ref="A62:G62"/>
    <mergeCell ref="H62:AI62"/>
    <mergeCell ref="AJ62:AY62"/>
    <mergeCell ref="AZ62:BS62"/>
    <mergeCell ref="BT64:CJ64"/>
    <mergeCell ref="CK64:DA64"/>
    <mergeCell ref="A63:G63"/>
    <mergeCell ref="H63:AI63"/>
    <mergeCell ref="AJ63:AY63"/>
    <mergeCell ref="AZ63:BS63"/>
    <mergeCell ref="BT62:CJ62"/>
    <mergeCell ref="CK62:DA62"/>
    <mergeCell ref="BT63:CJ63"/>
    <mergeCell ref="CK63:DA63"/>
    <mergeCell ref="BT61:CJ61"/>
    <mergeCell ref="CK61:DA61"/>
    <mergeCell ref="A60:G60"/>
    <mergeCell ref="H60:AI60"/>
    <mergeCell ref="A61:G61"/>
    <mergeCell ref="H61:AI61"/>
    <mergeCell ref="AJ61:AY61"/>
    <mergeCell ref="AZ61:BS61"/>
    <mergeCell ref="AJ60:AY60"/>
    <mergeCell ref="AZ60:BS60"/>
    <mergeCell ref="A58:G58"/>
    <mergeCell ref="H58:AI58"/>
    <mergeCell ref="AJ58:AY58"/>
    <mergeCell ref="AZ58:BS58"/>
    <mergeCell ref="BT60:CJ60"/>
    <mergeCell ref="CK60:DA60"/>
    <mergeCell ref="A59:G59"/>
    <mergeCell ref="H59:AI59"/>
    <mergeCell ref="AJ59:AY59"/>
    <mergeCell ref="AZ59:BS59"/>
    <mergeCell ref="BT58:CJ58"/>
    <mergeCell ref="CK58:DA58"/>
    <mergeCell ref="BT59:CJ59"/>
    <mergeCell ref="CK59:DA59"/>
    <mergeCell ref="BT57:CJ57"/>
    <mergeCell ref="CK57:DA57"/>
    <mergeCell ref="A56:G56"/>
    <mergeCell ref="H56:AI56"/>
    <mergeCell ref="A57:G57"/>
    <mergeCell ref="H57:AI57"/>
    <mergeCell ref="AJ57:AY57"/>
    <mergeCell ref="AZ57:BS57"/>
    <mergeCell ref="AJ56:AY56"/>
    <mergeCell ref="AZ56:BS56"/>
    <mergeCell ref="A54:G54"/>
    <mergeCell ref="H54:AI54"/>
    <mergeCell ref="AJ54:AY54"/>
    <mergeCell ref="AZ54:BS54"/>
    <mergeCell ref="BT56:CJ56"/>
    <mergeCell ref="CK56:DA56"/>
    <mergeCell ref="A55:G55"/>
    <mergeCell ref="H55:AI55"/>
    <mergeCell ref="AJ55:AY55"/>
    <mergeCell ref="AZ55:BS55"/>
    <mergeCell ref="BT54:CJ54"/>
    <mergeCell ref="CK54:DA54"/>
    <mergeCell ref="BT55:CJ55"/>
    <mergeCell ref="CK55:DA55"/>
    <mergeCell ref="BT53:CJ53"/>
    <mergeCell ref="CK53:DA53"/>
    <mergeCell ref="A52:G52"/>
    <mergeCell ref="H52:AI52"/>
    <mergeCell ref="A53:G53"/>
    <mergeCell ref="H53:AI53"/>
    <mergeCell ref="AJ53:AY53"/>
    <mergeCell ref="AZ53:BS53"/>
    <mergeCell ref="AJ52:AY52"/>
    <mergeCell ref="AZ52:BS52"/>
    <mergeCell ref="A50:G50"/>
    <mergeCell ref="H50:AI50"/>
    <mergeCell ref="AJ50:AY50"/>
    <mergeCell ref="AZ50:BS50"/>
    <mergeCell ref="BT52:CJ52"/>
    <mergeCell ref="CK52:DA52"/>
    <mergeCell ref="A51:G51"/>
    <mergeCell ref="H51:AI51"/>
    <mergeCell ref="AJ51:AY51"/>
    <mergeCell ref="AZ51:BS51"/>
    <mergeCell ref="BT50:CJ50"/>
    <mergeCell ref="CK50:DA50"/>
    <mergeCell ref="BT51:CJ51"/>
    <mergeCell ref="CK51:DA51"/>
    <mergeCell ref="BT49:CJ49"/>
    <mergeCell ref="CK49:DA49"/>
    <mergeCell ref="A48:G48"/>
    <mergeCell ref="H48:AI48"/>
    <mergeCell ref="A49:G49"/>
    <mergeCell ref="H49:AI49"/>
    <mergeCell ref="AJ49:AY49"/>
    <mergeCell ref="AZ49:BS49"/>
    <mergeCell ref="AJ48:AY48"/>
    <mergeCell ref="AZ48:BS48"/>
    <mergeCell ref="A46:G46"/>
    <mergeCell ref="H46:AI46"/>
    <mergeCell ref="AJ46:AY46"/>
    <mergeCell ref="AZ46:BS46"/>
    <mergeCell ref="BT48:CJ48"/>
    <mergeCell ref="CK48:DA48"/>
    <mergeCell ref="A47:G47"/>
    <mergeCell ref="H47:AI47"/>
    <mergeCell ref="AJ47:AY47"/>
    <mergeCell ref="AZ47:BS47"/>
    <mergeCell ref="BT46:CJ46"/>
    <mergeCell ref="CK46:DA46"/>
    <mergeCell ref="BT47:CJ47"/>
    <mergeCell ref="CK47:DA47"/>
    <mergeCell ref="BT45:CJ45"/>
    <mergeCell ref="CK45:DA45"/>
    <mergeCell ref="A44:G44"/>
    <mergeCell ref="H44:AI44"/>
    <mergeCell ref="A45:G45"/>
    <mergeCell ref="H45:AI45"/>
    <mergeCell ref="AJ45:AY45"/>
    <mergeCell ref="AZ45:BS45"/>
    <mergeCell ref="AJ44:AY44"/>
    <mergeCell ref="AZ44:BS44"/>
    <mergeCell ref="A42:G42"/>
    <mergeCell ref="H42:AI42"/>
    <mergeCell ref="AJ42:AY42"/>
    <mergeCell ref="AZ42:BS42"/>
    <mergeCell ref="BT44:CJ44"/>
    <mergeCell ref="CK44:DA44"/>
    <mergeCell ref="A43:G43"/>
    <mergeCell ref="H43:AI43"/>
    <mergeCell ref="AJ43:AY43"/>
    <mergeCell ref="AZ43:BS43"/>
    <mergeCell ref="BT42:CJ42"/>
    <mergeCell ref="CK42:DA42"/>
    <mergeCell ref="BT43:CJ43"/>
    <mergeCell ref="CK43:DA43"/>
    <mergeCell ref="BT41:CJ41"/>
    <mergeCell ref="CK41:DA41"/>
    <mergeCell ref="A40:G40"/>
    <mergeCell ref="H40:AI40"/>
    <mergeCell ref="A41:G41"/>
    <mergeCell ref="H41:AI41"/>
    <mergeCell ref="AJ41:AY41"/>
    <mergeCell ref="AZ41:BS41"/>
    <mergeCell ref="AJ40:AY40"/>
    <mergeCell ref="AZ40:BS40"/>
    <mergeCell ref="A38:G38"/>
    <mergeCell ref="H38:AI38"/>
    <mergeCell ref="AJ38:AY38"/>
    <mergeCell ref="BT40:CJ40"/>
    <mergeCell ref="CK40:DA40"/>
    <mergeCell ref="AZ38:BS38"/>
    <mergeCell ref="A39:G39"/>
    <mergeCell ref="H39:AI39"/>
    <mergeCell ref="AJ39:AY39"/>
    <mergeCell ref="AZ39:BS39"/>
    <mergeCell ref="BT38:CJ38"/>
    <mergeCell ref="CK38:DA38"/>
    <mergeCell ref="BT39:CJ39"/>
    <mergeCell ref="CK39:DA39"/>
    <mergeCell ref="A37:G37"/>
    <mergeCell ref="H37:AI37"/>
    <mergeCell ref="AJ37:AY37"/>
    <mergeCell ref="AZ37:BS37"/>
    <mergeCell ref="BT37:CJ37"/>
    <mergeCell ref="CK37:DA37"/>
    <mergeCell ref="A36:G36"/>
    <mergeCell ref="H36:AI36"/>
    <mergeCell ref="AJ36:AY36"/>
    <mergeCell ref="AZ36:BS36"/>
    <mergeCell ref="A34:DA34"/>
    <mergeCell ref="A35:G35"/>
    <mergeCell ref="H35:AI35"/>
    <mergeCell ref="AJ35:AY35"/>
    <mergeCell ref="AZ35:BS35"/>
    <mergeCell ref="BT35:CJ35"/>
    <mergeCell ref="CK35:DA35"/>
    <mergeCell ref="BT36:CJ36"/>
    <mergeCell ref="CK36:DA36"/>
    <mergeCell ref="BQ4:DA4"/>
    <mergeCell ref="BQ2:DA2"/>
    <mergeCell ref="AA20:DA20"/>
    <mergeCell ref="AH21:DA21"/>
    <mergeCell ref="A8:DA8"/>
    <mergeCell ref="A10:DA10"/>
    <mergeCell ref="AV11:CD11"/>
    <mergeCell ref="A12:DA12"/>
    <mergeCell ref="A14:DA14"/>
    <mergeCell ref="A15:DA15"/>
    <mergeCell ref="A16:DA16"/>
    <mergeCell ref="A18:DA18"/>
    <mergeCell ref="A33:AI33"/>
    <mergeCell ref="AJ33:AY33"/>
    <mergeCell ref="AZ33:BS33"/>
    <mergeCell ref="BT33:CJ33"/>
    <mergeCell ref="CK33:DA33"/>
    <mergeCell ref="X22:DA22"/>
    <mergeCell ref="X23:DA23"/>
    <mergeCell ref="H24:DA24"/>
    <mergeCell ref="H25:DA25"/>
    <mergeCell ref="Z26:DA26"/>
    <mergeCell ref="AF27:DA27"/>
    <mergeCell ref="Z28:DA28"/>
    <mergeCell ref="H29:DA29"/>
    <mergeCell ref="A31:DA31"/>
  </mergeCells>
  <phoneticPr fontId="0" type="noConversion"/>
  <hyperlinks>
    <hyperlink ref="AF27" r:id="rId1"/>
  </hyperlinks>
  <pageMargins left="0.78740157480314965" right="0.51181102362204722" top="0.59055118110236227" bottom="0.39370078740157483" header="0.19685039370078741" footer="0.19685039370078741"/>
  <pageSetup paperSize="9" orientation="portrait" r:id="rId2"/>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48"/>
  <sheetViews>
    <sheetView view="pageBreakPreview" zoomScale="115" zoomScaleNormal="100" zoomScaleSheetLayoutView="115" workbookViewId="0">
      <selection activeCell="CJ16" sqref="CJ16:CR16"/>
    </sheetView>
  </sheetViews>
  <sheetFormatPr defaultColWidth="0.85546875" defaultRowHeight="15.75" x14ac:dyDescent="0.25"/>
  <cols>
    <col min="1" max="69" width="0.85546875" style="1"/>
    <col min="70" max="70" width="0.85546875" style="1" customWidth="1"/>
    <col min="71" max="73" width="0.85546875" style="1"/>
    <col min="74" max="74" width="0.85546875" style="1" customWidth="1"/>
    <col min="75" max="86" width="0.85546875" style="1"/>
    <col min="87" max="88" width="0.85546875" style="1" customWidth="1"/>
    <col min="89" max="94" width="0.85546875" style="1"/>
    <col min="95" max="95" width="1.140625" style="1" customWidth="1"/>
    <col min="96" max="96" width="0.85546875" style="1" hidden="1" customWidth="1"/>
    <col min="97" max="104" width="0.85546875" style="1"/>
    <col min="105" max="105" width="1.42578125" style="1" customWidth="1"/>
    <col min="106" max="16384" width="0.85546875" style="1"/>
  </cols>
  <sheetData>
    <row r="1" spans="1:105" x14ac:dyDescent="0.25">
      <c r="B1" s="80" t="s">
        <v>162</v>
      </c>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3"/>
    </row>
    <row r="3" spans="1:105" s="2" customFormat="1" ht="67.5" customHeight="1" x14ac:dyDescent="0.2">
      <c r="A3" s="81" t="s">
        <v>0</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2"/>
      <c r="AJ3" s="85" t="s">
        <v>1</v>
      </c>
      <c r="AK3" s="81"/>
      <c r="AL3" s="81"/>
      <c r="AM3" s="81"/>
      <c r="AN3" s="81"/>
      <c r="AO3" s="81"/>
      <c r="AP3" s="81"/>
      <c r="AQ3" s="81"/>
      <c r="AR3" s="81"/>
      <c r="AS3" s="81"/>
      <c r="AT3" s="81"/>
      <c r="AU3" s="81"/>
      <c r="AV3" s="81"/>
      <c r="AW3" s="81"/>
      <c r="AX3" s="81"/>
      <c r="AY3" s="82"/>
      <c r="AZ3" s="38" t="str">
        <f>стр.1_9!AZ33</f>
        <v>Фактические показатели за год, предшествующий базовому периоду 2025 год</v>
      </c>
      <c r="BA3" s="36"/>
      <c r="BB3" s="36"/>
      <c r="BC3" s="36"/>
      <c r="BD3" s="36"/>
      <c r="BE3" s="36"/>
      <c r="BF3" s="36"/>
      <c r="BG3" s="36"/>
      <c r="BH3" s="36"/>
      <c r="BI3" s="36"/>
      <c r="BJ3" s="36"/>
      <c r="BK3" s="36"/>
      <c r="BL3" s="36"/>
      <c r="BM3" s="36"/>
      <c r="BN3" s="36"/>
      <c r="BO3" s="36"/>
      <c r="BP3" s="36"/>
      <c r="BQ3" s="37"/>
      <c r="BR3" s="38" t="str">
        <f>стр.1_9!BT33</f>
        <v>Показатели, утвержденные
на базовый
период * 
2026 год**</v>
      </c>
      <c r="BS3" s="36"/>
      <c r="BT3" s="36"/>
      <c r="BU3" s="36"/>
      <c r="BV3" s="36"/>
      <c r="BW3" s="36"/>
      <c r="BX3" s="36"/>
      <c r="BY3" s="36"/>
      <c r="BZ3" s="36"/>
      <c r="CA3" s="36"/>
      <c r="CB3" s="36"/>
      <c r="CC3" s="36"/>
      <c r="CD3" s="36"/>
      <c r="CE3" s="36"/>
      <c r="CF3" s="36"/>
      <c r="CG3" s="36"/>
      <c r="CH3" s="36"/>
      <c r="CI3" s="37"/>
      <c r="CJ3" s="38" t="str">
        <f>стр.1_9!CK33</f>
        <v>Предложения
на расчетный период регулирования 2027 год</v>
      </c>
      <c r="CK3" s="36"/>
      <c r="CL3" s="36"/>
      <c r="CM3" s="36"/>
      <c r="CN3" s="36"/>
      <c r="CO3" s="36"/>
      <c r="CP3" s="36"/>
      <c r="CQ3" s="36"/>
      <c r="CR3" s="36"/>
      <c r="CS3" s="36"/>
      <c r="CT3" s="36"/>
      <c r="CU3" s="36"/>
      <c r="CV3" s="36"/>
      <c r="CW3" s="36"/>
      <c r="CX3" s="36"/>
      <c r="CY3" s="36"/>
      <c r="CZ3" s="36"/>
      <c r="DA3" s="36"/>
    </row>
    <row r="4" spans="1:105" s="2" customFormat="1" ht="40.5" customHeight="1" x14ac:dyDescent="0.2">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4"/>
      <c r="AJ4" s="86"/>
      <c r="AK4" s="83"/>
      <c r="AL4" s="83"/>
      <c r="AM4" s="83"/>
      <c r="AN4" s="83"/>
      <c r="AO4" s="83"/>
      <c r="AP4" s="83"/>
      <c r="AQ4" s="83"/>
      <c r="AR4" s="83"/>
      <c r="AS4" s="83"/>
      <c r="AT4" s="83"/>
      <c r="AU4" s="83"/>
      <c r="AV4" s="83"/>
      <c r="AW4" s="83"/>
      <c r="AX4" s="83"/>
      <c r="AY4" s="84"/>
      <c r="AZ4" s="38" t="s">
        <v>163</v>
      </c>
      <c r="BA4" s="36"/>
      <c r="BB4" s="36"/>
      <c r="BC4" s="36"/>
      <c r="BD4" s="36"/>
      <c r="BE4" s="36"/>
      <c r="BF4" s="36"/>
      <c r="BG4" s="36"/>
      <c r="BH4" s="37"/>
      <c r="BI4" s="38" t="s">
        <v>164</v>
      </c>
      <c r="BJ4" s="36"/>
      <c r="BK4" s="36"/>
      <c r="BL4" s="36"/>
      <c r="BM4" s="36"/>
      <c r="BN4" s="36"/>
      <c r="BO4" s="36"/>
      <c r="BP4" s="36"/>
      <c r="BQ4" s="37"/>
      <c r="BR4" s="38" t="s">
        <v>163</v>
      </c>
      <c r="BS4" s="36"/>
      <c r="BT4" s="36"/>
      <c r="BU4" s="36"/>
      <c r="BV4" s="36"/>
      <c r="BW4" s="36"/>
      <c r="BX4" s="36"/>
      <c r="BY4" s="36"/>
      <c r="BZ4" s="37"/>
      <c r="CA4" s="38" t="s">
        <v>164</v>
      </c>
      <c r="CB4" s="36"/>
      <c r="CC4" s="36"/>
      <c r="CD4" s="36"/>
      <c r="CE4" s="36"/>
      <c r="CF4" s="36"/>
      <c r="CG4" s="36"/>
      <c r="CH4" s="36"/>
      <c r="CI4" s="37"/>
      <c r="CJ4" s="38" t="s">
        <v>163</v>
      </c>
      <c r="CK4" s="36"/>
      <c r="CL4" s="36"/>
      <c r="CM4" s="36"/>
      <c r="CN4" s="36"/>
      <c r="CO4" s="36"/>
      <c r="CP4" s="36"/>
      <c r="CQ4" s="36"/>
      <c r="CR4" s="37"/>
      <c r="CS4" s="38" t="s">
        <v>164</v>
      </c>
      <c r="CT4" s="36"/>
      <c r="CU4" s="36"/>
      <c r="CV4" s="36"/>
      <c r="CW4" s="36"/>
      <c r="CX4" s="36"/>
      <c r="CY4" s="36"/>
      <c r="CZ4" s="36"/>
      <c r="DA4" s="36"/>
    </row>
    <row r="5" spans="1:105" s="2" customFormat="1" ht="40.5" hidden="1" customHeight="1" x14ac:dyDescent="0.2">
      <c r="A5" s="65" t="s">
        <v>26</v>
      </c>
      <c r="B5" s="65"/>
      <c r="C5" s="65"/>
      <c r="D5" s="65"/>
      <c r="E5" s="65"/>
      <c r="F5" s="65"/>
      <c r="G5" s="71" t="s">
        <v>165</v>
      </c>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2"/>
      <c r="AJ5" s="61"/>
      <c r="AK5" s="62"/>
      <c r="AL5" s="62"/>
      <c r="AM5" s="62"/>
      <c r="AN5" s="62"/>
      <c r="AO5" s="62"/>
      <c r="AP5" s="62"/>
      <c r="AQ5" s="62"/>
      <c r="AR5" s="62"/>
      <c r="AS5" s="62"/>
      <c r="AT5" s="62"/>
      <c r="AU5" s="62"/>
      <c r="AV5" s="62"/>
      <c r="AW5" s="62"/>
      <c r="AX5" s="62"/>
      <c r="AY5" s="64"/>
      <c r="AZ5" s="61"/>
      <c r="BA5" s="62"/>
      <c r="BB5" s="62"/>
      <c r="BC5" s="62"/>
      <c r="BD5" s="62"/>
      <c r="BE5" s="62"/>
      <c r="BF5" s="62"/>
      <c r="BG5" s="62"/>
      <c r="BH5" s="64"/>
      <c r="BI5" s="61"/>
      <c r="BJ5" s="62"/>
      <c r="BK5" s="62"/>
      <c r="BL5" s="62"/>
      <c r="BM5" s="62"/>
      <c r="BN5" s="62"/>
      <c r="BO5" s="62"/>
      <c r="BP5" s="62"/>
      <c r="BQ5" s="64"/>
      <c r="BR5" s="61"/>
      <c r="BS5" s="62"/>
      <c r="BT5" s="62"/>
      <c r="BU5" s="62"/>
      <c r="BV5" s="62"/>
      <c r="BW5" s="62"/>
      <c r="BX5" s="62"/>
      <c r="BY5" s="62"/>
      <c r="BZ5" s="64"/>
      <c r="CA5" s="61"/>
      <c r="CB5" s="62"/>
      <c r="CC5" s="62"/>
      <c r="CD5" s="62"/>
      <c r="CE5" s="62"/>
      <c r="CF5" s="62"/>
      <c r="CG5" s="62"/>
      <c r="CH5" s="62"/>
      <c r="CI5" s="64"/>
      <c r="CJ5" s="61"/>
      <c r="CK5" s="62"/>
      <c r="CL5" s="62"/>
      <c r="CM5" s="62"/>
      <c r="CN5" s="62"/>
      <c r="CO5" s="62"/>
      <c r="CP5" s="62"/>
      <c r="CQ5" s="62"/>
      <c r="CR5" s="64"/>
      <c r="CS5" s="61"/>
      <c r="CT5" s="62"/>
      <c r="CU5" s="62"/>
      <c r="CV5" s="62"/>
      <c r="CW5" s="62"/>
      <c r="CX5" s="62"/>
      <c r="CY5" s="62"/>
      <c r="CZ5" s="62"/>
      <c r="DA5" s="62"/>
    </row>
    <row r="6" spans="1:105" s="2" customFormat="1" ht="40.5" hidden="1" customHeight="1" x14ac:dyDescent="0.2">
      <c r="A6" s="65" t="s">
        <v>28</v>
      </c>
      <c r="B6" s="65"/>
      <c r="C6" s="65"/>
      <c r="D6" s="65"/>
      <c r="E6" s="65"/>
      <c r="F6" s="65"/>
      <c r="G6" s="71" t="s">
        <v>166</v>
      </c>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2"/>
      <c r="AJ6" s="61"/>
      <c r="AK6" s="62"/>
      <c r="AL6" s="62"/>
      <c r="AM6" s="62"/>
      <c r="AN6" s="62"/>
      <c r="AO6" s="62"/>
      <c r="AP6" s="62"/>
      <c r="AQ6" s="62"/>
      <c r="AR6" s="62"/>
      <c r="AS6" s="62"/>
      <c r="AT6" s="62"/>
      <c r="AU6" s="62"/>
      <c r="AV6" s="62"/>
      <c r="AW6" s="62"/>
      <c r="AX6" s="62"/>
      <c r="AY6" s="64"/>
      <c r="AZ6" s="61"/>
      <c r="BA6" s="62"/>
      <c r="BB6" s="62"/>
      <c r="BC6" s="62"/>
      <c r="BD6" s="62"/>
      <c r="BE6" s="62"/>
      <c r="BF6" s="62"/>
      <c r="BG6" s="62"/>
      <c r="BH6" s="64"/>
      <c r="BI6" s="61"/>
      <c r="BJ6" s="62"/>
      <c r="BK6" s="62"/>
      <c r="BL6" s="62"/>
      <c r="BM6" s="62"/>
      <c r="BN6" s="62"/>
      <c r="BO6" s="62"/>
      <c r="BP6" s="62"/>
      <c r="BQ6" s="64"/>
      <c r="BR6" s="61"/>
      <c r="BS6" s="62"/>
      <c r="BT6" s="62"/>
      <c r="BU6" s="62"/>
      <c r="BV6" s="62"/>
      <c r="BW6" s="62"/>
      <c r="BX6" s="62"/>
      <c r="BY6" s="62"/>
      <c r="BZ6" s="64"/>
      <c r="CA6" s="61"/>
      <c r="CB6" s="62"/>
      <c r="CC6" s="62"/>
      <c r="CD6" s="62"/>
      <c r="CE6" s="62"/>
      <c r="CF6" s="62"/>
      <c r="CG6" s="62"/>
      <c r="CH6" s="62"/>
      <c r="CI6" s="64"/>
      <c r="CJ6" s="61"/>
      <c r="CK6" s="62"/>
      <c r="CL6" s="62"/>
      <c r="CM6" s="62"/>
      <c r="CN6" s="62"/>
      <c r="CO6" s="62"/>
      <c r="CP6" s="62"/>
      <c r="CQ6" s="62"/>
      <c r="CR6" s="64"/>
      <c r="CS6" s="61"/>
      <c r="CT6" s="62"/>
      <c r="CU6" s="62"/>
      <c r="CV6" s="62"/>
      <c r="CW6" s="62"/>
      <c r="CX6" s="62"/>
      <c r="CY6" s="62"/>
      <c r="CZ6" s="62"/>
      <c r="DA6" s="62"/>
    </row>
    <row r="7" spans="1:105" s="2" customFormat="1" ht="251.25" hidden="1" customHeight="1" x14ac:dyDescent="0.2">
      <c r="A7" s="65"/>
      <c r="B7" s="65"/>
      <c r="C7" s="65"/>
      <c r="D7" s="65"/>
      <c r="E7" s="65"/>
      <c r="F7" s="65"/>
      <c r="G7" s="71" t="s">
        <v>168</v>
      </c>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2"/>
      <c r="AJ7" s="61" t="s">
        <v>167</v>
      </c>
      <c r="AK7" s="62"/>
      <c r="AL7" s="62"/>
      <c r="AM7" s="62"/>
      <c r="AN7" s="62"/>
      <c r="AO7" s="62"/>
      <c r="AP7" s="62"/>
      <c r="AQ7" s="62"/>
      <c r="AR7" s="62"/>
      <c r="AS7" s="62"/>
      <c r="AT7" s="62"/>
      <c r="AU7" s="62"/>
      <c r="AV7" s="62"/>
      <c r="AW7" s="62"/>
      <c r="AX7" s="62"/>
      <c r="AY7" s="64"/>
      <c r="AZ7" s="61"/>
      <c r="BA7" s="62"/>
      <c r="BB7" s="62"/>
      <c r="BC7" s="62"/>
      <c r="BD7" s="62"/>
      <c r="BE7" s="62"/>
      <c r="BF7" s="62"/>
      <c r="BG7" s="62"/>
      <c r="BH7" s="64"/>
      <c r="BI7" s="61"/>
      <c r="BJ7" s="62"/>
      <c r="BK7" s="62"/>
      <c r="BL7" s="62"/>
      <c r="BM7" s="62"/>
      <c r="BN7" s="62"/>
      <c r="BO7" s="62"/>
      <c r="BP7" s="62"/>
      <c r="BQ7" s="64"/>
      <c r="BR7" s="61"/>
      <c r="BS7" s="62"/>
      <c r="BT7" s="62"/>
      <c r="BU7" s="62"/>
      <c r="BV7" s="62"/>
      <c r="BW7" s="62"/>
      <c r="BX7" s="62"/>
      <c r="BY7" s="62"/>
      <c r="BZ7" s="64"/>
      <c r="CA7" s="61"/>
      <c r="CB7" s="62"/>
      <c r="CC7" s="62"/>
      <c r="CD7" s="62"/>
      <c r="CE7" s="62"/>
      <c r="CF7" s="62"/>
      <c r="CG7" s="62"/>
      <c r="CH7" s="62"/>
      <c r="CI7" s="64"/>
      <c r="CJ7" s="61"/>
      <c r="CK7" s="62"/>
      <c r="CL7" s="62"/>
      <c r="CM7" s="62"/>
      <c r="CN7" s="62"/>
      <c r="CO7" s="62"/>
      <c r="CP7" s="62"/>
      <c r="CQ7" s="62"/>
      <c r="CR7" s="64"/>
      <c r="CS7" s="61"/>
      <c r="CT7" s="62"/>
      <c r="CU7" s="62"/>
      <c r="CV7" s="62"/>
      <c r="CW7" s="62"/>
      <c r="CX7" s="62"/>
      <c r="CY7" s="62"/>
      <c r="CZ7" s="62"/>
      <c r="DA7" s="62"/>
    </row>
    <row r="8" spans="1:105" s="2" customFormat="1" ht="251.25" hidden="1" customHeight="1" x14ac:dyDescent="0.2">
      <c r="A8" s="65"/>
      <c r="B8" s="65"/>
      <c r="C8" s="65"/>
      <c r="D8" s="65"/>
      <c r="E8" s="65"/>
      <c r="F8" s="65"/>
      <c r="G8" s="71" t="s">
        <v>170</v>
      </c>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2"/>
      <c r="AJ8" s="61" t="s">
        <v>169</v>
      </c>
      <c r="AK8" s="62"/>
      <c r="AL8" s="62"/>
      <c r="AM8" s="62"/>
      <c r="AN8" s="62"/>
      <c r="AO8" s="62"/>
      <c r="AP8" s="62"/>
      <c r="AQ8" s="62"/>
      <c r="AR8" s="62"/>
      <c r="AS8" s="62"/>
      <c r="AT8" s="62"/>
      <c r="AU8" s="62"/>
      <c r="AV8" s="62"/>
      <c r="AW8" s="62"/>
      <c r="AX8" s="62"/>
      <c r="AY8" s="64"/>
      <c r="AZ8" s="61"/>
      <c r="BA8" s="62"/>
      <c r="BB8" s="62"/>
      <c r="BC8" s="62"/>
      <c r="BD8" s="62"/>
      <c r="BE8" s="62"/>
      <c r="BF8" s="62"/>
      <c r="BG8" s="62"/>
      <c r="BH8" s="64"/>
      <c r="BI8" s="61"/>
      <c r="BJ8" s="62"/>
      <c r="BK8" s="62"/>
      <c r="BL8" s="62"/>
      <c r="BM8" s="62"/>
      <c r="BN8" s="62"/>
      <c r="BO8" s="62"/>
      <c r="BP8" s="62"/>
      <c r="BQ8" s="64"/>
      <c r="BR8" s="61"/>
      <c r="BS8" s="62"/>
      <c r="BT8" s="62"/>
      <c r="BU8" s="62"/>
      <c r="BV8" s="62"/>
      <c r="BW8" s="62"/>
      <c r="BX8" s="62"/>
      <c r="BY8" s="62"/>
      <c r="BZ8" s="64"/>
      <c r="CA8" s="61"/>
      <c r="CB8" s="62"/>
      <c r="CC8" s="62"/>
      <c r="CD8" s="62"/>
      <c r="CE8" s="62"/>
      <c r="CF8" s="62"/>
      <c r="CG8" s="62"/>
      <c r="CH8" s="62"/>
      <c r="CI8" s="64"/>
      <c r="CJ8" s="61"/>
      <c r="CK8" s="62"/>
      <c r="CL8" s="62"/>
      <c r="CM8" s="62"/>
      <c r="CN8" s="62"/>
      <c r="CO8" s="62"/>
      <c r="CP8" s="62"/>
      <c r="CQ8" s="62"/>
      <c r="CR8" s="64"/>
      <c r="CS8" s="61"/>
      <c r="CT8" s="62"/>
      <c r="CU8" s="62"/>
      <c r="CV8" s="62"/>
      <c r="CW8" s="62"/>
      <c r="CX8" s="62"/>
      <c r="CY8" s="62"/>
      <c r="CZ8" s="62"/>
      <c r="DA8" s="62"/>
    </row>
    <row r="9" spans="1:105" s="2" customFormat="1" ht="27" hidden="1" customHeight="1" x14ac:dyDescent="0.2">
      <c r="A9" s="65" t="s">
        <v>31</v>
      </c>
      <c r="B9" s="65"/>
      <c r="C9" s="65"/>
      <c r="D9" s="65"/>
      <c r="E9" s="65"/>
      <c r="F9" s="65"/>
      <c r="G9" s="71" t="s">
        <v>171</v>
      </c>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2"/>
      <c r="AJ9" s="61"/>
      <c r="AK9" s="62"/>
      <c r="AL9" s="62"/>
      <c r="AM9" s="62"/>
      <c r="AN9" s="62"/>
      <c r="AO9" s="62"/>
      <c r="AP9" s="62"/>
      <c r="AQ9" s="62"/>
      <c r="AR9" s="62"/>
      <c r="AS9" s="62"/>
      <c r="AT9" s="62"/>
      <c r="AU9" s="62"/>
      <c r="AV9" s="62"/>
      <c r="AW9" s="62"/>
      <c r="AX9" s="62"/>
      <c r="AY9" s="64"/>
      <c r="AZ9" s="61"/>
      <c r="BA9" s="62"/>
      <c r="BB9" s="62"/>
      <c r="BC9" s="62"/>
      <c r="BD9" s="62"/>
      <c r="BE9" s="62"/>
      <c r="BF9" s="62"/>
      <c r="BG9" s="62"/>
      <c r="BH9" s="64"/>
      <c r="BI9" s="61"/>
      <c r="BJ9" s="62"/>
      <c r="BK9" s="62"/>
      <c r="BL9" s="62"/>
      <c r="BM9" s="62"/>
      <c r="BN9" s="62"/>
      <c r="BO9" s="62"/>
      <c r="BP9" s="62"/>
      <c r="BQ9" s="64"/>
      <c r="BR9" s="61"/>
      <c r="BS9" s="62"/>
      <c r="BT9" s="62"/>
      <c r="BU9" s="62"/>
      <c r="BV9" s="62"/>
      <c r="BW9" s="62"/>
      <c r="BX9" s="62"/>
      <c r="BY9" s="62"/>
      <c r="BZ9" s="64"/>
      <c r="CA9" s="61"/>
      <c r="CB9" s="62"/>
      <c r="CC9" s="62"/>
      <c r="CD9" s="62"/>
      <c r="CE9" s="62"/>
      <c r="CF9" s="62"/>
      <c r="CG9" s="62"/>
      <c r="CH9" s="62"/>
      <c r="CI9" s="64"/>
      <c r="CJ9" s="61"/>
      <c r="CK9" s="62"/>
      <c r="CL9" s="62"/>
      <c r="CM9" s="62"/>
      <c r="CN9" s="62"/>
      <c r="CO9" s="62"/>
      <c r="CP9" s="62"/>
      <c r="CQ9" s="62"/>
      <c r="CR9" s="64"/>
      <c r="CS9" s="61"/>
      <c r="CT9" s="62"/>
      <c r="CU9" s="62"/>
      <c r="CV9" s="62"/>
      <c r="CW9" s="62"/>
      <c r="CX9" s="62"/>
      <c r="CY9" s="62"/>
      <c r="CZ9" s="62"/>
      <c r="DA9" s="62"/>
    </row>
    <row r="10" spans="1:105" s="2" customFormat="1" ht="15" hidden="1" customHeight="1" x14ac:dyDescent="0.2">
      <c r="A10" s="65"/>
      <c r="B10" s="65"/>
      <c r="C10" s="65"/>
      <c r="D10" s="65"/>
      <c r="E10" s="65"/>
      <c r="F10" s="65"/>
      <c r="G10" s="71" t="s">
        <v>172</v>
      </c>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2"/>
      <c r="AJ10" s="61"/>
      <c r="AK10" s="62"/>
      <c r="AL10" s="62"/>
      <c r="AM10" s="62"/>
      <c r="AN10" s="62"/>
      <c r="AO10" s="62"/>
      <c r="AP10" s="62"/>
      <c r="AQ10" s="62"/>
      <c r="AR10" s="62"/>
      <c r="AS10" s="62"/>
      <c r="AT10" s="62"/>
      <c r="AU10" s="62"/>
      <c r="AV10" s="62"/>
      <c r="AW10" s="62"/>
      <c r="AX10" s="62"/>
      <c r="AY10" s="64"/>
      <c r="AZ10" s="61"/>
      <c r="BA10" s="62"/>
      <c r="BB10" s="62"/>
      <c r="BC10" s="62"/>
      <c r="BD10" s="62"/>
      <c r="BE10" s="62"/>
      <c r="BF10" s="62"/>
      <c r="BG10" s="62"/>
      <c r="BH10" s="64"/>
      <c r="BI10" s="61"/>
      <c r="BJ10" s="62"/>
      <c r="BK10" s="62"/>
      <c r="BL10" s="62"/>
      <c r="BM10" s="62"/>
      <c r="BN10" s="62"/>
      <c r="BO10" s="62"/>
      <c r="BP10" s="62"/>
      <c r="BQ10" s="64"/>
      <c r="BR10" s="61"/>
      <c r="BS10" s="62"/>
      <c r="BT10" s="62"/>
      <c r="BU10" s="62"/>
      <c r="BV10" s="62"/>
      <c r="BW10" s="62"/>
      <c r="BX10" s="62"/>
      <c r="BY10" s="62"/>
      <c r="BZ10" s="64"/>
      <c r="CA10" s="61"/>
      <c r="CB10" s="62"/>
      <c r="CC10" s="62"/>
      <c r="CD10" s="62"/>
      <c r="CE10" s="62"/>
      <c r="CF10" s="62"/>
      <c r="CG10" s="62"/>
      <c r="CH10" s="62"/>
      <c r="CI10" s="64"/>
      <c r="CJ10" s="61"/>
      <c r="CK10" s="62"/>
      <c r="CL10" s="62"/>
      <c r="CM10" s="62"/>
      <c r="CN10" s="62"/>
      <c r="CO10" s="62"/>
      <c r="CP10" s="62"/>
      <c r="CQ10" s="62"/>
      <c r="CR10" s="64"/>
      <c r="CS10" s="61"/>
      <c r="CT10" s="62"/>
      <c r="CU10" s="62"/>
      <c r="CV10" s="62"/>
      <c r="CW10" s="62"/>
      <c r="CX10" s="62"/>
      <c r="CY10" s="62"/>
      <c r="CZ10" s="62"/>
      <c r="DA10" s="62"/>
    </row>
    <row r="11" spans="1:105" s="2" customFormat="1" ht="27.75" hidden="1" customHeight="1" x14ac:dyDescent="0.2">
      <c r="A11" s="65"/>
      <c r="B11" s="65"/>
      <c r="C11" s="65"/>
      <c r="D11" s="65"/>
      <c r="E11" s="65"/>
      <c r="F11" s="65"/>
      <c r="G11" s="71" t="s">
        <v>173</v>
      </c>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2"/>
      <c r="AJ11" s="61" t="s">
        <v>167</v>
      </c>
      <c r="AK11" s="62"/>
      <c r="AL11" s="62"/>
      <c r="AM11" s="62"/>
      <c r="AN11" s="62"/>
      <c r="AO11" s="62"/>
      <c r="AP11" s="62"/>
      <c r="AQ11" s="62"/>
      <c r="AR11" s="62"/>
      <c r="AS11" s="62"/>
      <c r="AT11" s="62"/>
      <c r="AU11" s="62"/>
      <c r="AV11" s="62"/>
      <c r="AW11" s="62"/>
      <c r="AX11" s="62"/>
      <c r="AY11" s="64"/>
      <c r="AZ11" s="61"/>
      <c r="BA11" s="62"/>
      <c r="BB11" s="62"/>
      <c r="BC11" s="62"/>
      <c r="BD11" s="62"/>
      <c r="BE11" s="62"/>
      <c r="BF11" s="62"/>
      <c r="BG11" s="62"/>
      <c r="BH11" s="64"/>
      <c r="BI11" s="61"/>
      <c r="BJ11" s="62"/>
      <c r="BK11" s="62"/>
      <c r="BL11" s="62"/>
      <c r="BM11" s="62"/>
      <c r="BN11" s="62"/>
      <c r="BO11" s="62"/>
      <c r="BP11" s="62"/>
      <c r="BQ11" s="64"/>
      <c r="BR11" s="61"/>
      <c r="BS11" s="62"/>
      <c r="BT11" s="62"/>
      <c r="BU11" s="62"/>
      <c r="BV11" s="62"/>
      <c r="BW11" s="62"/>
      <c r="BX11" s="62"/>
      <c r="BY11" s="62"/>
      <c r="BZ11" s="64"/>
      <c r="CA11" s="61"/>
      <c r="CB11" s="62"/>
      <c r="CC11" s="62"/>
      <c r="CD11" s="62"/>
      <c r="CE11" s="62"/>
      <c r="CF11" s="62"/>
      <c r="CG11" s="62"/>
      <c r="CH11" s="62"/>
      <c r="CI11" s="64"/>
      <c r="CJ11" s="61"/>
      <c r="CK11" s="62"/>
      <c r="CL11" s="62"/>
      <c r="CM11" s="62"/>
      <c r="CN11" s="62"/>
      <c r="CO11" s="62"/>
      <c r="CP11" s="62"/>
      <c r="CQ11" s="62"/>
      <c r="CR11" s="64"/>
      <c r="CS11" s="61"/>
      <c r="CT11" s="62"/>
      <c r="CU11" s="62"/>
      <c r="CV11" s="62"/>
      <c r="CW11" s="62"/>
      <c r="CX11" s="62"/>
      <c r="CY11" s="62"/>
      <c r="CZ11" s="62"/>
      <c r="DA11" s="62"/>
    </row>
    <row r="12" spans="1:105" s="2" customFormat="1" ht="40.5" hidden="1" customHeight="1" x14ac:dyDescent="0.2">
      <c r="A12" s="65"/>
      <c r="B12" s="65"/>
      <c r="C12" s="65"/>
      <c r="D12" s="65"/>
      <c r="E12" s="65"/>
      <c r="F12" s="65"/>
      <c r="G12" s="71" t="s">
        <v>174</v>
      </c>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2"/>
      <c r="AJ12" s="61" t="s">
        <v>169</v>
      </c>
      <c r="AK12" s="62"/>
      <c r="AL12" s="62"/>
      <c r="AM12" s="62"/>
      <c r="AN12" s="62"/>
      <c r="AO12" s="62"/>
      <c r="AP12" s="62"/>
      <c r="AQ12" s="62"/>
      <c r="AR12" s="62"/>
      <c r="AS12" s="62"/>
      <c r="AT12" s="62"/>
      <c r="AU12" s="62"/>
      <c r="AV12" s="62"/>
      <c r="AW12" s="62"/>
      <c r="AX12" s="62"/>
      <c r="AY12" s="64"/>
      <c r="AZ12" s="61"/>
      <c r="BA12" s="62"/>
      <c r="BB12" s="62"/>
      <c r="BC12" s="62"/>
      <c r="BD12" s="62"/>
      <c r="BE12" s="62"/>
      <c r="BF12" s="62"/>
      <c r="BG12" s="62"/>
      <c r="BH12" s="64"/>
      <c r="BI12" s="61"/>
      <c r="BJ12" s="62"/>
      <c r="BK12" s="62"/>
      <c r="BL12" s="62"/>
      <c r="BM12" s="62"/>
      <c r="BN12" s="62"/>
      <c r="BO12" s="62"/>
      <c r="BP12" s="62"/>
      <c r="BQ12" s="64"/>
      <c r="BR12" s="61"/>
      <c r="BS12" s="62"/>
      <c r="BT12" s="62"/>
      <c r="BU12" s="62"/>
      <c r="BV12" s="62"/>
      <c r="BW12" s="62"/>
      <c r="BX12" s="62"/>
      <c r="BY12" s="62"/>
      <c r="BZ12" s="64"/>
      <c r="CA12" s="61"/>
      <c r="CB12" s="62"/>
      <c r="CC12" s="62"/>
      <c r="CD12" s="62"/>
      <c r="CE12" s="62"/>
      <c r="CF12" s="62"/>
      <c r="CG12" s="62"/>
      <c r="CH12" s="62"/>
      <c r="CI12" s="64"/>
      <c r="CJ12" s="61"/>
      <c r="CK12" s="62"/>
      <c r="CL12" s="62"/>
      <c r="CM12" s="62"/>
      <c r="CN12" s="62"/>
      <c r="CO12" s="62"/>
      <c r="CP12" s="62"/>
      <c r="CQ12" s="62"/>
      <c r="CR12" s="64"/>
      <c r="CS12" s="61"/>
      <c r="CT12" s="62"/>
      <c r="CU12" s="62"/>
      <c r="CV12" s="62"/>
      <c r="CW12" s="62"/>
      <c r="CX12" s="62"/>
      <c r="CY12" s="62"/>
      <c r="CZ12" s="62"/>
      <c r="DA12" s="62"/>
    </row>
    <row r="13" spans="1:105" s="2" customFormat="1" ht="15" hidden="1" customHeight="1" x14ac:dyDescent="0.2">
      <c r="A13" s="65"/>
      <c r="B13" s="65"/>
      <c r="C13" s="65"/>
      <c r="D13" s="65"/>
      <c r="E13" s="65"/>
      <c r="F13" s="65"/>
      <c r="G13" s="71" t="s">
        <v>175</v>
      </c>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2"/>
      <c r="AJ13" s="61" t="s">
        <v>169</v>
      </c>
      <c r="AK13" s="62"/>
      <c r="AL13" s="62"/>
      <c r="AM13" s="62"/>
      <c r="AN13" s="62"/>
      <c r="AO13" s="62"/>
      <c r="AP13" s="62"/>
      <c r="AQ13" s="62"/>
      <c r="AR13" s="62"/>
      <c r="AS13" s="62"/>
      <c r="AT13" s="62"/>
      <c r="AU13" s="62"/>
      <c r="AV13" s="62"/>
      <c r="AW13" s="62"/>
      <c r="AX13" s="62"/>
      <c r="AY13" s="64"/>
      <c r="AZ13" s="61"/>
      <c r="BA13" s="62"/>
      <c r="BB13" s="62"/>
      <c r="BC13" s="62"/>
      <c r="BD13" s="62"/>
      <c r="BE13" s="62"/>
      <c r="BF13" s="62"/>
      <c r="BG13" s="62"/>
      <c r="BH13" s="64"/>
      <c r="BI13" s="61"/>
      <c r="BJ13" s="62"/>
      <c r="BK13" s="62"/>
      <c r="BL13" s="62"/>
      <c r="BM13" s="62"/>
      <c r="BN13" s="62"/>
      <c r="BO13" s="62"/>
      <c r="BP13" s="62"/>
      <c r="BQ13" s="64"/>
      <c r="BR13" s="61"/>
      <c r="BS13" s="62"/>
      <c r="BT13" s="62"/>
      <c r="BU13" s="62"/>
      <c r="BV13" s="62"/>
      <c r="BW13" s="62"/>
      <c r="BX13" s="62"/>
      <c r="BY13" s="62"/>
      <c r="BZ13" s="64"/>
      <c r="CA13" s="61"/>
      <c r="CB13" s="62"/>
      <c r="CC13" s="62"/>
      <c r="CD13" s="62"/>
      <c r="CE13" s="62"/>
      <c r="CF13" s="62"/>
      <c r="CG13" s="62"/>
      <c r="CH13" s="62"/>
      <c r="CI13" s="64"/>
      <c r="CJ13" s="61"/>
      <c r="CK13" s="62"/>
      <c r="CL13" s="62"/>
      <c r="CM13" s="62"/>
      <c r="CN13" s="62"/>
      <c r="CO13" s="62"/>
      <c r="CP13" s="62"/>
      <c r="CQ13" s="62"/>
      <c r="CR13" s="64"/>
      <c r="CS13" s="61"/>
      <c r="CT13" s="62"/>
      <c r="CU13" s="62"/>
      <c r="CV13" s="62"/>
      <c r="CW13" s="62"/>
      <c r="CX13" s="62"/>
      <c r="CY13" s="62"/>
      <c r="CZ13" s="62"/>
      <c r="DA13" s="62"/>
    </row>
    <row r="14" spans="1:105" s="2" customFormat="1" ht="27.75" hidden="1" customHeight="1" x14ac:dyDescent="0.2">
      <c r="A14" s="65" t="s">
        <v>37</v>
      </c>
      <c r="B14" s="65"/>
      <c r="C14" s="65"/>
      <c r="D14" s="65"/>
      <c r="E14" s="65"/>
      <c r="F14" s="65"/>
      <c r="G14" s="71" t="s">
        <v>213</v>
      </c>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4"/>
      <c r="AJ14" s="61" t="s">
        <v>169</v>
      </c>
      <c r="AK14" s="62"/>
      <c r="AL14" s="62"/>
      <c r="AM14" s="62"/>
      <c r="AN14" s="62"/>
      <c r="AO14" s="62"/>
      <c r="AP14" s="62"/>
      <c r="AQ14" s="62"/>
      <c r="AR14" s="62"/>
      <c r="AS14" s="62"/>
      <c r="AT14" s="62"/>
      <c r="AU14" s="62"/>
      <c r="AV14" s="62"/>
      <c r="AW14" s="62"/>
      <c r="AX14" s="62"/>
      <c r="AY14" s="64"/>
      <c r="AZ14" s="61"/>
      <c r="BA14" s="62"/>
      <c r="BB14" s="62"/>
      <c r="BC14" s="62"/>
      <c r="BD14" s="62"/>
      <c r="BE14" s="62"/>
      <c r="BF14" s="62"/>
      <c r="BG14" s="62"/>
      <c r="BH14" s="64"/>
      <c r="BI14" s="61"/>
      <c r="BJ14" s="62"/>
      <c r="BK14" s="62"/>
      <c r="BL14" s="62"/>
      <c r="BM14" s="62"/>
      <c r="BN14" s="62"/>
      <c r="BO14" s="62"/>
      <c r="BP14" s="62"/>
      <c r="BQ14" s="64"/>
      <c r="BR14" s="61"/>
      <c r="BS14" s="62"/>
      <c r="BT14" s="62"/>
      <c r="BU14" s="62"/>
      <c r="BV14" s="62"/>
      <c r="BW14" s="62"/>
      <c r="BX14" s="62"/>
      <c r="BY14" s="62"/>
      <c r="BZ14" s="64"/>
      <c r="CA14" s="61"/>
      <c r="CB14" s="62"/>
      <c r="CC14" s="62"/>
      <c r="CD14" s="62"/>
      <c r="CE14" s="62"/>
      <c r="CF14" s="62"/>
      <c r="CG14" s="62"/>
      <c r="CH14" s="62"/>
      <c r="CI14" s="64"/>
      <c r="CJ14" s="61"/>
      <c r="CK14" s="62"/>
      <c r="CL14" s="62"/>
      <c r="CM14" s="62"/>
      <c r="CN14" s="62"/>
      <c r="CO14" s="62"/>
      <c r="CP14" s="62"/>
      <c r="CQ14" s="62"/>
      <c r="CR14" s="64"/>
      <c r="CS14" s="61"/>
      <c r="CT14" s="62"/>
      <c r="CU14" s="62"/>
      <c r="CV14" s="62"/>
      <c r="CW14" s="62"/>
      <c r="CX14" s="62"/>
      <c r="CY14" s="62"/>
      <c r="CZ14" s="62"/>
      <c r="DA14" s="62"/>
    </row>
    <row r="15" spans="1:105" s="2" customFormat="1" ht="27.75" customHeight="1" x14ac:dyDescent="0.2">
      <c r="A15" s="65" t="s">
        <v>42</v>
      </c>
      <c r="B15" s="65"/>
      <c r="C15" s="65"/>
      <c r="D15" s="65"/>
      <c r="E15" s="65"/>
      <c r="F15" s="65"/>
      <c r="G15" s="71" t="s">
        <v>176</v>
      </c>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2"/>
      <c r="AJ15" s="61"/>
      <c r="AK15" s="62"/>
      <c r="AL15" s="62"/>
      <c r="AM15" s="62"/>
      <c r="AN15" s="62"/>
      <c r="AO15" s="62"/>
      <c r="AP15" s="62"/>
      <c r="AQ15" s="62"/>
      <c r="AR15" s="62"/>
      <c r="AS15" s="62"/>
      <c r="AT15" s="62"/>
      <c r="AU15" s="62"/>
      <c r="AV15" s="62"/>
      <c r="AW15" s="62"/>
      <c r="AX15" s="62"/>
      <c r="AY15" s="64"/>
      <c r="AZ15" s="61"/>
      <c r="BA15" s="62"/>
      <c r="BB15" s="62"/>
      <c r="BC15" s="62"/>
      <c r="BD15" s="62"/>
      <c r="BE15" s="62"/>
      <c r="BF15" s="62"/>
      <c r="BG15" s="62"/>
      <c r="BH15" s="64"/>
      <c r="BI15" s="61"/>
      <c r="BJ15" s="62"/>
      <c r="BK15" s="62"/>
      <c r="BL15" s="62"/>
      <c r="BM15" s="62"/>
      <c r="BN15" s="62"/>
      <c r="BO15" s="62"/>
      <c r="BP15" s="62"/>
      <c r="BQ15" s="64"/>
      <c r="BR15" s="61"/>
      <c r="BS15" s="62"/>
      <c r="BT15" s="62"/>
      <c r="BU15" s="62"/>
      <c r="BV15" s="62"/>
      <c r="BW15" s="62"/>
      <c r="BX15" s="62"/>
      <c r="BY15" s="62"/>
      <c r="BZ15" s="64"/>
      <c r="CA15" s="61"/>
      <c r="CB15" s="62"/>
      <c r="CC15" s="62"/>
      <c r="CD15" s="62"/>
      <c r="CE15" s="62"/>
      <c r="CF15" s="62"/>
      <c r="CG15" s="62"/>
      <c r="CH15" s="62"/>
      <c r="CI15" s="64"/>
      <c r="CJ15" s="61"/>
      <c r="CK15" s="62"/>
      <c r="CL15" s="62"/>
      <c r="CM15" s="62"/>
      <c r="CN15" s="62"/>
      <c r="CO15" s="62"/>
      <c r="CP15" s="62"/>
      <c r="CQ15" s="62"/>
      <c r="CR15" s="64"/>
      <c r="CS15" s="61"/>
      <c r="CT15" s="62"/>
      <c r="CU15" s="62"/>
      <c r="CV15" s="62"/>
      <c r="CW15" s="62"/>
      <c r="CX15" s="62"/>
      <c r="CY15" s="62"/>
      <c r="CZ15" s="62"/>
      <c r="DA15" s="62"/>
    </row>
    <row r="16" spans="1:105" s="2" customFormat="1" ht="54" customHeight="1" x14ac:dyDescent="0.2">
      <c r="A16" s="65" t="s">
        <v>44</v>
      </c>
      <c r="B16" s="65"/>
      <c r="C16" s="65"/>
      <c r="D16" s="65"/>
      <c r="E16" s="65"/>
      <c r="F16" s="65"/>
      <c r="G16" s="71" t="s">
        <v>177</v>
      </c>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2"/>
      <c r="AJ16" s="61" t="s">
        <v>169</v>
      </c>
      <c r="AK16" s="62"/>
      <c r="AL16" s="62"/>
      <c r="AM16" s="62"/>
      <c r="AN16" s="62"/>
      <c r="AO16" s="62"/>
      <c r="AP16" s="62"/>
      <c r="AQ16" s="62"/>
      <c r="AR16" s="62"/>
      <c r="AS16" s="62"/>
      <c r="AT16" s="62"/>
      <c r="AU16" s="62"/>
      <c r="AV16" s="62"/>
      <c r="AW16" s="62"/>
      <c r="AX16" s="62"/>
      <c r="AY16" s="64"/>
      <c r="AZ16" s="75">
        <v>939.42</v>
      </c>
      <c r="BA16" s="76"/>
      <c r="BB16" s="76"/>
      <c r="BC16" s="76"/>
      <c r="BD16" s="76"/>
      <c r="BE16" s="76"/>
      <c r="BF16" s="76"/>
      <c r="BG16" s="76"/>
      <c r="BH16" s="77"/>
      <c r="BI16" s="75">
        <v>1317.25</v>
      </c>
      <c r="BJ16" s="76"/>
      <c r="BK16" s="76"/>
      <c r="BL16" s="76"/>
      <c r="BM16" s="76"/>
      <c r="BN16" s="76"/>
      <c r="BO16" s="76"/>
      <c r="BP16" s="76"/>
      <c r="BQ16" s="77"/>
      <c r="BR16" s="75">
        <v>1317.25</v>
      </c>
      <c r="BS16" s="76"/>
      <c r="BT16" s="76"/>
      <c r="BU16" s="76"/>
      <c r="BV16" s="76"/>
      <c r="BW16" s="76"/>
      <c r="BX16" s="76"/>
      <c r="BY16" s="76"/>
      <c r="BZ16" s="77"/>
      <c r="CA16" s="75">
        <v>1589.18</v>
      </c>
      <c r="CB16" s="76"/>
      <c r="CC16" s="76"/>
      <c r="CD16" s="76"/>
      <c r="CE16" s="76"/>
      <c r="CF16" s="76"/>
      <c r="CG16" s="76"/>
      <c r="CH16" s="76"/>
      <c r="CI16" s="77"/>
      <c r="CJ16" s="75">
        <v>1552.44</v>
      </c>
      <c r="CK16" s="76"/>
      <c r="CL16" s="76"/>
      <c r="CM16" s="76"/>
      <c r="CN16" s="76"/>
      <c r="CO16" s="76"/>
      <c r="CP16" s="76"/>
      <c r="CQ16" s="76"/>
      <c r="CR16" s="77"/>
      <c r="CS16" s="75">
        <v>1552.44</v>
      </c>
      <c r="CT16" s="76"/>
      <c r="CU16" s="76"/>
      <c r="CV16" s="76"/>
      <c r="CW16" s="76"/>
      <c r="CX16" s="76"/>
      <c r="CY16" s="76"/>
      <c r="CZ16" s="76"/>
      <c r="DA16" s="76"/>
    </row>
    <row r="17" spans="1:105" s="2" customFormat="1" ht="66" customHeight="1" x14ac:dyDescent="0.2">
      <c r="A17" s="65" t="s">
        <v>47</v>
      </c>
      <c r="B17" s="65"/>
      <c r="C17" s="65"/>
      <c r="D17" s="65"/>
      <c r="E17" s="65"/>
      <c r="F17" s="65"/>
      <c r="G17" s="71" t="s">
        <v>178</v>
      </c>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2"/>
      <c r="AJ17" s="61" t="s">
        <v>169</v>
      </c>
      <c r="AK17" s="62"/>
      <c r="AL17" s="62"/>
      <c r="AM17" s="62"/>
      <c r="AN17" s="62"/>
      <c r="AO17" s="62"/>
      <c r="AP17" s="62"/>
      <c r="AQ17" s="62"/>
      <c r="AR17" s="62"/>
      <c r="AS17" s="62"/>
      <c r="AT17" s="62"/>
      <c r="AU17" s="62"/>
      <c r="AV17" s="62"/>
      <c r="AW17" s="62"/>
      <c r="AX17" s="62"/>
      <c r="AY17" s="64"/>
      <c r="AZ17" s="75">
        <v>148.69999999999999</v>
      </c>
      <c r="BA17" s="76"/>
      <c r="BB17" s="76"/>
      <c r="BC17" s="76"/>
      <c r="BD17" s="76"/>
      <c r="BE17" s="76"/>
      <c r="BF17" s="76"/>
      <c r="BG17" s="76"/>
      <c r="BH17" s="77"/>
      <c r="BI17" s="75">
        <v>148.69999999999999</v>
      </c>
      <c r="BJ17" s="76"/>
      <c r="BK17" s="76"/>
      <c r="BL17" s="76"/>
      <c r="BM17" s="76"/>
      <c r="BN17" s="76"/>
      <c r="BO17" s="76"/>
      <c r="BP17" s="76"/>
      <c r="BQ17" s="77"/>
      <c r="BR17" s="75">
        <v>148.69999999999999</v>
      </c>
      <c r="BS17" s="76"/>
      <c r="BT17" s="76"/>
      <c r="BU17" s="76"/>
      <c r="BV17" s="76"/>
      <c r="BW17" s="76"/>
      <c r="BX17" s="76"/>
      <c r="BY17" s="76"/>
      <c r="BZ17" s="77"/>
      <c r="CA17" s="75">
        <v>1839.81</v>
      </c>
      <c r="CB17" s="76"/>
      <c r="CC17" s="76"/>
      <c r="CD17" s="76"/>
      <c r="CE17" s="76"/>
      <c r="CF17" s="76"/>
      <c r="CG17" s="76"/>
      <c r="CH17" s="76"/>
      <c r="CI17" s="77"/>
      <c r="CJ17" s="75">
        <v>728.9</v>
      </c>
      <c r="CK17" s="76"/>
      <c r="CL17" s="76"/>
      <c r="CM17" s="76"/>
      <c r="CN17" s="76"/>
      <c r="CO17" s="76"/>
      <c r="CP17" s="76"/>
      <c r="CQ17" s="76"/>
      <c r="CR17" s="77"/>
      <c r="CS17" s="75">
        <v>728.9</v>
      </c>
      <c r="CT17" s="76"/>
      <c r="CU17" s="76"/>
      <c r="CV17" s="76"/>
      <c r="CW17" s="76"/>
      <c r="CX17" s="76"/>
      <c r="CY17" s="76"/>
      <c r="CZ17" s="76"/>
      <c r="DA17" s="76"/>
    </row>
    <row r="18" spans="1:105" s="2" customFormat="1" ht="27.75" customHeight="1" x14ac:dyDescent="0.2">
      <c r="A18" s="65" t="s">
        <v>50</v>
      </c>
      <c r="B18" s="65"/>
      <c r="C18" s="65"/>
      <c r="D18" s="65"/>
      <c r="E18" s="65"/>
      <c r="F18" s="65"/>
      <c r="G18" s="71" t="s">
        <v>179</v>
      </c>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2"/>
      <c r="AJ18" s="61" t="s">
        <v>169</v>
      </c>
      <c r="AK18" s="62"/>
      <c r="AL18" s="62"/>
      <c r="AM18" s="62"/>
      <c r="AN18" s="62"/>
      <c r="AO18" s="62"/>
      <c r="AP18" s="62"/>
      <c r="AQ18" s="62"/>
      <c r="AR18" s="62"/>
      <c r="AS18" s="62"/>
      <c r="AT18" s="62"/>
      <c r="AU18" s="62"/>
      <c r="AV18" s="62"/>
      <c r="AW18" s="62"/>
      <c r="AX18" s="62"/>
      <c r="AY18" s="64"/>
      <c r="AZ18" s="75"/>
      <c r="BA18" s="76"/>
      <c r="BB18" s="76"/>
      <c r="BC18" s="76"/>
      <c r="BD18" s="76"/>
      <c r="BE18" s="76"/>
      <c r="BF18" s="76"/>
      <c r="BG18" s="76"/>
      <c r="BH18" s="77"/>
      <c r="BI18" s="75"/>
      <c r="BJ18" s="76"/>
      <c r="BK18" s="76"/>
      <c r="BL18" s="76"/>
      <c r="BM18" s="76"/>
      <c r="BN18" s="76"/>
      <c r="BO18" s="76"/>
      <c r="BP18" s="76"/>
      <c r="BQ18" s="77"/>
      <c r="BR18" s="75"/>
      <c r="BS18" s="76"/>
      <c r="BT18" s="76"/>
      <c r="BU18" s="76"/>
      <c r="BV18" s="76"/>
      <c r="BW18" s="76"/>
      <c r="BX18" s="76"/>
      <c r="BY18" s="76"/>
      <c r="BZ18" s="77"/>
      <c r="CA18" s="75"/>
      <c r="CB18" s="76"/>
      <c r="CC18" s="76"/>
      <c r="CD18" s="76"/>
      <c r="CE18" s="76"/>
      <c r="CF18" s="76"/>
      <c r="CG18" s="76"/>
      <c r="CH18" s="76"/>
      <c r="CI18" s="77"/>
      <c r="CJ18" s="75"/>
      <c r="CK18" s="76"/>
      <c r="CL18" s="76"/>
      <c r="CM18" s="76"/>
      <c r="CN18" s="76"/>
      <c r="CO18" s="76"/>
      <c r="CP18" s="76"/>
      <c r="CQ18" s="76"/>
      <c r="CR18" s="77"/>
      <c r="CS18" s="78"/>
      <c r="CT18" s="79"/>
      <c r="CU18" s="79"/>
      <c r="CV18" s="79"/>
      <c r="CW18" s="79"/>
      <c r="CX18" s="79"/>
      <c r="CY18" s="79"/>
      <c r="CZ18" s="79"/>
      <c r="DA18" s="79"/>
    </row>
    <row r="19" spans="1:105" s="2" customFormat="1" ht="15" customHeight="1" x14ac:dyDescent="0.2">
      <c r="A19" s="65"/>
      <c r="B19" s="65"/>
      <c r="C19" s="65"/>
      <c r="D19" s="65"/>
      <c r="E19" s="65"/>
      <c r="F19" s="65"/>
      <c r="G19" s="71" t="s">
        <v>129</v>
      </c>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2"/>
      <c r="AJ19" s="61" t="s">
        <v>169</v>
      </c>
      <c r="AK19" s="62"/>
      <c r="AL19" s="62"/>
      <c r="AM19" s="62"/>
      <c r="AN19" s="62"/>
      <c r="AO19" s="62"/>
      <c r="AP19" s="62"/>
      <c r="AQ19" s="62"/>
      <c r="AR19" s="62"/>
      <c r="AS19" s="62"/>
      <c r="AT19" s="62"/>
      <c r="AU19" s="62"/>
      <c r="AV19" s="62"/>
      <c r="AW19" s="62"/>
      <c r="AX19" s="62"/>
      <c r="AY19" s="64"/>
      <c r="AZ19" s="75">
        <v>1124.6199999999999</v>
      </c>
      <c r="BA19" s="76"/>
      <c r="BB19" s="76"/>
      <c r="BC19" s="76"/>
      <c r="BD19" s="76"/>
      <c r="BE19" s="76"/>
      <c r="BF19" s="76"/>
      <c r="BG19" s="76"/>
      <c r="BH19" s="77"/>
      <c r="BI19" s="75">
        <v>1469.31</v>
      </c>
      <c r="BJ19" s="76"/>
      <c r="BK19" s="76"/>
      <c r="BL19" s="76"/>
      <c r="BM19" s="76"/>
      <c r="BN19" s="76"/>
      <c r="BO19" s="76"/>
      <c r="BP19" s="76"/>
      <c r="BQ19" s="77"/>
      <c r="BR19" s="75">
        <v>1336.76</v>
      </c>
      <c r="BS19" s="76"/>
      <c r="BT19" s="76"/>
      <c r="BU19" s="76"/>
      <c r="BV19" s="76"/>
      <c r="BW19" s="76"/>
      <c r="BX19" s="76"/>
      <c r="BY19" s="76"/>
      <c r="BZ19" s="77"/>
      <c r="CA19" s="75">
        <v>1336.76</v>
      </c>
      <c r="CB19" s="76"/>
      <c r="CC19" s="76"/>
      <c r="CD19" s="76"/>
      <c r="CE19" s="76"/>
      <c r="CF19" s="76"/>
      <c r="CG19" s="76"/>
      <c r="CH19" s="76"/>
      <c r="CI19" s="77"/>
      <c r="CJ19" s="75">
        <v>1336.76</v>
      </c>
      <c r="CK19" s="76"/>
      <c r="CL19" s="76"/>
      <c r="CM19" s="76"/>
      <c r="CN19" s="76"/>
      <c r="CO19" s="76"/>
      <c r="CP19" s="76"/>
      <c r="CQ19" s="76"/>
      <c r="CR19" s="77"/>
      <c r="CS19" s="75">
        <v>1352.45</v>
      </c>
      <c r="CT19" s="76"/>
      <c r="CU19" s="76"/>
      <c r="CV19" s="76"/>
      <c r="CW19" s="76"/>
      <c r="CX19" s="76"/>
      <c r="CY19" s="76"/>
      <c r="CZ19" s="76"/>
      <c r="DA19" s="76"/>
    </row>
    <row r="20" spans="1:105" s="2" customFormat="1" ht="15" customHeight="1" x14ac:dyDescent="0.2">
      <c r="A20" s="65"/>
      <c r="B20" s="65"/>
      <c r="C20" s="65"/>
      <c r="D20" s="65"/>
      <c r="E20" s="65"/>
      <c r="F20" s="65"/>
      <c r="G20" s="71" t="s">
        <v>130</v>
      </c>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2"/>
      <c r="AJ20" s="61" t="s">
        <v>169</v>
      </c>
      <c r="AK20" s="62"/>
      <c r="AL20" s="62"/>
      <c r="AM20" s="62"/>
      <c r="AN20" s="62"/>
      <c r="AO20" s="62"/>
      <c r="AP20" s="62"/>
      <c r="AQ20" s="62"/>
      <c r="AR20" s="62"/>
      <c r="AS20" s="62"/>
      <c r="AT20" s="62"/>
      <c r="AU20" s="62"/>
      <c r="AV20" s="62"/>
      <c r="AW20" s="62"/>
      <c r="AX20" s="62"/>
      <c r="AY20" s="64"/>
      <c r="AZ20" s="75">
        <v>375.79</v>
      </c>
      <c r="BA20" s="76"/>
      <c r="BB20" s="76"/>
      <c r="BC20" s="76"/>
      <c r="BD20" s="76"/>
      <c r="BE20" s="76"/>
      <c r="BF20" s="76"/>
      <c r="BG20" s="76"/>
      <c r="BH20" s="77"/>
      <c r="BI20" s="75">
        <v>898.93</v>
      </c>
      <c r="BJ20" s="76"/>
      <c r="BK20" s="76"/>
      <c r="BL20" s="76"/>
      <c r="BM20" s="76"/>
      <c r="BN20" s="76"/>
      <c r="BO20" s="76"/>
      <c r="BP20" s="76"/>
      <c r="BQ20" s="77"/>
      <c r="BR20" s="75">
        <v>546.01</v>
      </c>
      <c r="BS20" s="76"/>
      <c r="BT20" s="76"/>
      <c r="BU20" s="76"/>
      <c r="BV20" s="76"/>
      <c r="BW20" s="76"/>
      <c r="BX20" s="76"/>
      <c r="BY20" s="76"/>
      <c r="BZ20" s="77"/>
      <c r="CA20" s="75">
        <v>546.01</v>
      </c>
      <c r="CB20" s="76"/>
      <c r="CC20" s="76"/>
      <c r="CD20" s="76"/>
      <c r="CE20" s="76"/>
      <c r="CF20" s="76"/>
      <c r="CG20" s="76"/>
      <c r="CH20" s="76"/>
      <c r="CI20" s="77"/>
      <c r="CJ20" s="75">
        <v>546.01</v>
      </c>
      <c r="CK20" s="76"/>
      <c r="CL20" s="76"/>
      <c r="CM20" s="76"/>
      <c r="CN20" s="76"/>
      <c r="CO20" s="76"/>
      <c r="CP20" s="76"/>
      <c r="CQ20" s="76"/>
      <c r="CR20" s="77"/>
      <c r="CS20" s="75">
        <v>709.41</v>
      </c>
      <c r="CT20" s="76"/>
      <c r="CU20" s="76"/>
      <c r="CV20" s="76"/>
      <c r="CW20" s="76"/>
      <c r="CX20" s="76"/>
      <c r="CY20" s="76"/>
      <c r="CZ20" s="76"/>
      <c r="DA20" s="76"/>
    </row>
    <row r="21" spans="1:105" s="2" customFormat="1" ht="15" customHeight="1" x14ac:dyDescent="0.2">
      <c r="A21" s="65"/>
      <c r="B21" s="65"/>
      <c r="C21" s="65"/>
      <c r="D21" s="65"/>
      <c r="E21" s="65"/>
      <c r="F21" s="65"/>
      <c r="G21" s="71" t="s">
        <v>131</v>
      </c>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2"/>
      <c r="AJ21" s="61" t="s">
        <v>169</v>
      </c>
      <c r="AK21" s="62"/>
      <c r="AL21" s="62"/>
      <c r="AM21" s="62"/>
      <c r="AN21" s="62"/>
      <c r="AO21" s="62"/>
      <c r="AP21" s="62"/>
      <c r="AQ21" s="62"/>
      <c r="AR21" s="62"/>
      <c r="AS21" s="62"/>
      <c r="AT21" s="62"/>
      <c r="AU21" s="62"/>
      <c r="AV21" s="62"/>
      <c r="AW21" s="62"/>
      <c r="AX21" s="62"/>
      <c r="AY21" s="64"/>
      <c r="AZ21" s="75">
        <v>374.87</v>
      </c>
      <c r="BA21" s="76"/>
      <c r="BB21" s="76"/>
      <c r="BC21" s="76"/>
      <c r="BD21" s="76"/>
      <c r="BE21" s="76"/>
      <c r="BF21" s="76"/>
      <c r="BG21" s="76"/>
      <c r="BH21" s="77"/>
      <c r="BI21" s="75">
        <v>489.77</v>
      </c>
      <c r="BJ21" s="76"/>
      <c r="BK21" s="76"/>
      <c r="BL21" s="76"/>
      <c r="BM21" s="76"/>
      <c r="BN21" s="76"/>
      <c r="BO21" s="76"/>
      <c r="BP21" s="76"/>
      <c r="BQ21" s="77"/>
      <c r="BR21" s="75">
        <v>473.46</v>
      </c>
      <c r="BS21" s="76"/>
      <c r="BT21" s="76"/>
      <c r="BU21" s="76"/>
      <c r="BV21" s="76"/>
      <c r="BW21" s="76"/>
      <c r="BX21" s="76"/>
      <c r="BY21" s="76"/>
      <c r="BZ21" s="77"/>
      <c r="CA21" s="75">
        <v>473.46</v>
      </c>
      <c r="CB21" s="76"/>
      <c r="CC21" s="76"/>
      <c r="CD21" s="76"/>
      <c r="CE21" s="76"/>
      <c r="CF21" s="76"/>
      <c r="CG21" s="76"/>
      <c r="CH21" s="76"/>
      <c r="CI21" s="77"/>
      <c r="CJ21" s="75">
        <v>473.46</v>
      </c>
      <c r="CK21" s="76"/>
      <c r="CL21" s="76"/>
      <c r="CM21" s="76"/>
      <c r="CN21" s="76"/>
      <c r="CO21" s="76"/>
      <c r="CP21" s="76"/>
      <c r="CQ21" s="76"/>
      <c r="CR21" s="77"/>
      <c r="CS21" s="75">
        <v>709.41</v>
      </c>
      <c r="CT21" s="76"/>
      <c r="CU21" s="76"/>
      <c r="CV21" s="76"/>
      <c r="CW21" s="76"/>
      <c r="CX21" s="76"/>
      <c r="CY21" s="76"/>
      <c r="CZ21" s="76"/>
      <c r="DA21" s="76"/>
    </row>
    <row r="22" spans="1:105" s="2" customFormat="1" ht="15" hidden="1" customHeight="1" x14ac:dyDescent="0.2">
      <c r="A22" s="65" t="s">
        <v>62</v>
      </c>
      <c r="B22" s="65"/>
      <c r="C22" s="65"/>
      <c r="D22" s="65"/>
      <c r="E22" s="65"/>
      <c r="F22" s="65"/>
      <c r="G22" s="71" t="s">
        <v>180</v>
      </c>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2"/>
      <c r="AJ22" s="61"/>
      <c r="AK22" s="62"/>
      <c r="AL22" s="62"/>
      <c r="AM22" s="62"/>
      <c r="AN22" s="62"/>
      <c r="AO22" s="62"/>
      <c r="AP22" s="62"/>
      <c r="AQ22" s="62"/>
      <c r="AR22" s="62"/>
      <c r="AS22" s="62"/>
      <c r="AT22" s="62"/>
      <c r="AU22" s="62"/>
      <c r="AV22" s="62"/>
      <c r="AW22" s="62"/>
      <c r="AX22" s="62"/>
      <c r="AY22" s="64"/>
      <c r="AZ22" s="61"/>
      <c r="BA22" s="62"/>
      <c r="BB22" s="62"/>
      <c r="BC22" s="62"/>
      <c r="BD22" s="62"/>
      <c r="BE22" s="62"/>
      <c r="BF22" s="62"/>
      <c r="BG22" s="62"/>
      <c r="BH22" s="64"/>
      <c r="BI22" s="61"/>
      <c r="BJ22" s="62"/>
      <c r="BK22" s="62"/>
      <c r="BL22" s="62"/>
      <c r="BM22" s="62"/>
      <c r="BN22" s="62"/>
      <c r="BO22" s="62"/>
      <c r="BP22" s="62"/>
      <c r="BQ22" s="64"/>
      <c r="BR22" s="61"/>
      <c r="BS22" s="62"/>
      <c r="BT22" s="62"/>
      <c r="BU22" s="62"/>
      <c r="BV22" s="62"/>
      <c r="BW22" s="62"/>
      <c r="BX22" s="62"/>
      <c r="BY22" s="62"/>
      <c r="BZ22" s="64"/>
      <c r="CA22" s="61"/>
      <c r="CB22" s="62"/>
      <c r="CC22" s="62"/>
      <c r="CD22" s="62"/>
      <c r="CE22" s="62"/>
      <c r="CF22" s="62"/>
      <c r="CG22" s="62"/>
      <c r="CH22" s="62"/>
      <c r="CI22" s="64"/>
      <c r="CJ22" s="61"/>
      <c r="CK22" s="62"/>
      <c r="CL22" s="62"/>
      <c r="CM22" s="62"/>
      <c r="CN22" s="62"/>
      <c r="CO22" s="62"/>
      <c r="CP22" s="62"/>
      <c r="CQ22" s="62"/>
      <c r="CR22" s="64"/>
      <c r="CS22" s="61"/>
      <c r="CT22" s="62"/>
      <c r="CU22" s="62"/>
      <c r="CV22" s="62"/>
      <c r="CW22" s="62"/>
      <c r="CX22" s="62"/>
      <c r="CY22" s="62"/>
      <c r="CZ22" s="62"/>
      <c r="DA22" s="62"/>
    </row>
    <row r="23" spans="1:105" s="2" customFormat="1" ht="27.75" hidden="1" customHeight="1" x14ac:dyDescent="0.2">
      <c r="A23" s="65" t="s">
        <v>64</v>
      </c>
      <c r="B23" s="65"/>
      <c r="C23" s="65"/>
      <c r="D23" s="65"/>
      <c r="E23" s="65"/>
      <c r="F23" s="65"/>
      <c r="G23" s="71" t="s">
        <v>181</v>
      </c>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2"/>
      <c r="AJ23" s="61" t="s">
        <v>212</v>
      </c>
      <c r="AK23" s="62"/>
      <c r="AL23" s="62"/>
      <c r="AM23" s="62"/>
      <c r="AN23" s="62"/>
      <c r="AO23" s="62"/>
      <c r="AP23" s="62"/>
      <c r="AQ23" s="62"/>
      <c r="AR23" s="62"/>
      <c r="AS23" s="62"/>
      <c r="AT23" s="62"/>
      <c r="AU23" s="62"/>
      <c r="AV23" s="62"/>
      <c r="AW23" s="62"/>
      <c r="AX23" s="62"/>
      <c r="AY23" s="64"/>
      <c r="AZ23" s="61"/>
      <c r="BA23" s="62"/>
      <c r="BB23" s="62"/>
      <c r="BC23" s="62"/>
      <c r="BD23" s="62"/>
      <c r="BE23" s="62"/>
      <c r="BF23" s="62"/>
      <c r="BG23" s="62"/>
      <c r="BH23" s="64"/>
      <c r="BI23" s="61"/>
      <c r="BJ23" s="62"/>
      <c r="BK23" s="62"/>
      <c r="BL23" s="62"/>
      <c r="BM23" s="62"/>
      <c r="BN23" s="62"/>
      <c r="BO23" s="62"/>
      <c r="BP23" s="62"/>
      <c r="BQ23" s="64"/>
      <c r="BR23" s="61"/>
      <c r="BS23" s="62"/>
      <c r="BT23" s="62"/>
      <c r="BU23" s="62"/>
      <c r="BV23" s="62"/>
      <c r="BW23" s="62"/>
      <c r="BX23" s="62"/>
      <c r="BY23" s="62"/>
      <c r="BZ23" s="64"/>
      <c r="CA23" s="61"/>
      <c r="CB23" s="62"/>
      <c r="CC23" s="62"/>
      <c r="CD23" s="62"/>
      <c r="CE23" s="62"/>
      <c r="CF23" s="62"/>
      <c r="CG23" s="62"/>
      <c r="CH23" s="62"/>
      <c r="CI23" s="64"/>
      <c r="CJ23" s="61"/>
      <c r="CK23" s="62"/>
      <c r="CL23" s="62"/>
      <c r="CM23" s="62"/>
      <c r="CN23" s="62"/>
      <c r="CO23" s="62"/>
      <c r="CP23" s="62"/>
      <c r="CQ23" s="62"/>
      <c r="CR23" s="64"/>
      <c r="CS23" s="61"/>
      <c r="CT23" s="62"/>
      <c r="CU23" s="62"/>
      <c r="CV23" s="62"/>
      <c r="CW23" s="62"/>
      <c r="CX23" s="62"/>
      <c r="CY23" s="62"/>
      <c r="CZ23" s="62"/>
      <c r="DA23" s="62"/>
    </row>
    <row r="24" spans="1:105" s="2" customFormat="1" ht="27.75" hidden="1" customHeight="1" x14ac:dyDescent="0.2">
      <c r="A24" s="65"/>
      <c r="B24" s="65"/>
      <c r="C24" s="65"/>
      <c r="D24" s="65"/>
      <c r="E24" s="65"/>
      <c r="F24" s="65"/>
      <c r="G24" s="71" t="s">
        <v>182</v>
      </c>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2"/>
      <c r="AJ24" s="61" t="s">
        <v>212</v>
      </c>
      <c r="AK24" s="62"/>
      <c r="AL24" s="62"/>
      <c r="AM24" s="62"/>
      <c r="AN24" s="62"/>
      <c r="AO24" s="62"/>
      <c r="AP24" s="62"/>
      <c r="AQ24" s="62"/>
      <c r="AR24" s="62"/>
      <c r="AS24" s="62"/>
      <c r="AT24" s="62"/>
      <c r="AU24" s="62"/>
      <c r="AV24" s="62"/>
      <c r="AW24" s="62"/>
      <c r="AX24" s="62"/>
      <c r="AY24" s="64"/>
      <c r="AZ24" s="61"/>
      <c r="BA24" s="62"/>
      <c r="BB24" s="62"/>
      <c r="BC24" s="62"/>
      <c r="BD24" s="62"/>
      <c r="BE24" s="62"/>
      <c r="BF24" s="62"/>
      <c r="BG24" s="62"/>
      <c r="BH24" s="64"/>
      <c r="BI24" s="61"/>
      <c r="BJ24" s="62"/>
      <c r="BK24" s="62"/>
      <c r="BL24" s="62"/>
      <c r="BM24" s="62"/>
      <c r="BN24" s="62"/>
      <c r="BO24" s="62"/>
      <c r="BP24" s="62"/>
      <c r="BQ24" s="64"/>
      <c r="BR24" s="61"/>
      <c r="BS24" s="62"/>
      <c r="BT24" s="62"/>
      <c r="BU24" s="62"/>
      <c r="BV24" s="62"/>
      <c r="BW24" s="62"/>
      <c r="BX24" s="62"/>
      <c r="BY24" s="62"/>
      <c r="BZ24" s="64"/>
      <c r="CA24" s="61"/>
      <c r="CB24" s="62"/>
      <c r="CC24" s="62"/>
      <c r="CD24" s="62"/>
      <c r="CE24" s="62"/>
      <c r="CF24" s="62"/>
      <c r="CG24" s="62"/>
      <c r="CH24" s="62"/>
      <c r="CI24" s="64"/>
      <c r="CJ24" s="61"/>
      <c r="CK24" s="62"/>
      <c r="CL24" s="62"/>
      <c r="CM24" s="62"/>
      <c r="CN24" s="62"/>
      <c r="CO24" s="62"/>
      <c r="CP24" s="62"/>
      <c r="CQ24" s="62"/>
      <c r="CR24" s="64"/>
      <c r="CS24" s="61"/>
      <c r="CT24" s="62"/>
      <c r="CU24" s="62"/>
      <c r="CV24" s="62"/>
      <c r="CW24" s="62"/>
      <c r="CX24" s="62"/>
      <c r="CY24" s="62"/>
      <c r="CZ24" s="62"/>
      <c r="DA24" s="62"/>
    </row>
    <row r="25" spans="1:105" s="2" customFormat="1" ht="27.75" hidden="1" customHeight="1" x14ac:dyDescent="0.2">
      <c r="A25" s="65" t="s">
        <v>69</v>
      </c>
      <c r="B25" s="65"/>
      <c r="C25" s="65"/>
      <c r="D25" s="65"/>
      <c r="E25" s="65"/>
      <c r="F25" s="65"/>
      <c r="G25" s="71" t="s">
        <v>183</v>
      </c>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2"/>
      <c r="AJ25" s="61" t="s">
        <v>167</v>
      </c>
      <c r="AK25" s="62"/>
      <c r="AL25" s="62"/>
      <c r="AM25" s="62"/>
      <c r="AN25" s="62"/>
      <c r="AO25" s="62"/>
      <c r="AP25" s="62"/>
      <c r="AQ25" s="62"/>
      <c r="AR25" s="62"/>
      <c r="AS25" s="62"/>
      <c r="AT25" s="62"/>
      <c r="AU25" s="62"/>
      <c r="AV25" s="62"/>
      <c r="AW25" s="62"/>
      <c r="AX25" s="62"/>
      <c r="AY25" s="64"/>
      <c r="AZ25" s="61"/>
      <c r="BA25" s="62"/>
      <c r="BB25" s="62"/>
      <c r="BC25" s="62"/>
      <c r="BD25" s="62"/>
      <c r="BE25" s="62"/>
      <c r="BF25" s="62"/>
      <c r="BG25" s="62"/>
      <c r="BH25" s="64"/>
      <c r="BI25" s="61"/>
      <c r="BJ25" s="62"/>
      <c r="BK25" s="62"/>
      <c r="BL25" s="62"/>
      <c r="BM25" s="62"/>
      <c r="BN25" s="62"/>
      <c r="BO25" s="62"/>
      <c r="BP25" s="62"/>
      <c r="BQ25" s="64"/>
      <c r="BR25" s="61"/>
      <c r="BS25" s="62"/>
      <c r="BT25" s="62"/>
      <c r="BU25" s="62"/>
      <c r="BV25" s="62"/>
      <c r="BW25" s="62"/>
      <c r="BX25" s="62"/>
      <c r="BY25" s="62"/>
      <c r="BZ25" s="64"/>
      <c r="CA25" s="61"/>
      <c r="CB25" s="62"/>
      <c r="CC25" s="62"/>
      <c r="CD25" s="62"/>
      <c r="CE25" s="62"/>
      <c r="CF25" s="62"/>
      <c r="CG25" s="62"/>
      <c r="CH25" s="62"/>
      <c r="CI25" s="64"/>
      <c r="CJ25" s="61"/>
      <c r="CK25" s="62"/>
      <c r="CL25" s="62"/>
      <c r="CM25" s="62"/>
      <c r="CN25" s="62"/>
      <c r="CO25" s="62"/>
      <c r="CP25" s="62"/>
      <c r="CQ25" s="62"/>
      <c r="CR25" s="64"/>
      <c r="CS25" s="61"/>
      <c r="CT25" s="62"/>
      <c r="CU25" s="62"/>
      <c r="CV25" s="62"/>
      <c r="CW25" s="62"/>
      <c r="CX25" s="62"/>
      <c r="CY25" s="62"/>
      <c r="CZ25" s="62"/>
      <c r="DA25" s="62"/>
    </row>
    <row r="26" spans="1:105" s="2" customFormat="1" ht="27.75" hidden="1" customHeight="1" x14ac:dyDescent="0.2">
      <c r="A26" s="65" t="s">
        <v>70</v>
      </c>
      <c r="B26" s="65"/>
      <c r="C26" s="65"/>
      <c r="D26" s="65"/>
      <c r="E26" s="65"/>
      <c r="F26" s="65"/>
      <c r="G26" s="71" t="s">
        <v>185</v>
      </c>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2"/>
      <c r="AJ26" s="61" t="s">
        <v>184</v>
      </c>
      <c r="AK26" s="62"/>
      <c r="AL26" s="62"/>
      <c r="AM26" s="62"/>
      <c r="AN26" s="62"/>
      <c r="AO26" s="62"/>
      <c r="AP26" s="62"/>
      <c r="AQ26" s="62"/>
      <c r="AR26" s="62"/>
      <c r="AS26" s="62"/>
      <c r="AT26" s="62"/>
      <c r="AU26" s="62"/>
      <c r="AV26" s="62"/>
      <c r="AW26" s="62"/>
      <c r="AX26" s="62"/>
      <c r="AY26" s="64"/>
      <c r="AZ26" s="61"/>
      <c r="BA26" s="62"/>
      <c r="BB26" s="62"/>
      <c r="BC26" s="62"/>
      <c r="BD26" s="62"/>
      <c r="BE26" s="62"/>
      <c r="BF26" s="62"/>
      <c r="BG26" s="62"/>
      <c r="BH26" s="64"/>
      <c r="BI26" s="61"/>
      <c r="BJ26" s="62"/>
      <c r="BK26" s="62"/>
      <c r="BL26" s="62"/>
      <c r="BM26" s="62"/>
      <c r="BN26" s="62"/>
      <c r="BO26" s="62"/>
      <c r="BP26" s="62"/>
      <c r="BQ26" s="64"/>
      <c r="BR26" s="61"/>
      <c r="BS26" s="62"/>
      <c r="BT26" s="62"/>
      <c r="BU26" s="62"/>
      <c r="BV26" s="62"/>
      <c r="BW26" s="62"/>
      <c r="BX26" s="62"/>
      <c r="BY26" s="62"/>
      <c r="BZ26" s="64"/>
      <c r="CA26" s="61"/>
      <c r="CB26" s="62"/>
      <c r="CC26" s="62"/>
      <c r="CD26" s="62"/>
      <c r="CE26" s="62"/>
      <c r="CF26" s="62"/>
      <c r="CG26" s="62"/>
      <c r="CH26" s="62"/>
      <c r="CI26" s="64"/>
      <c r="CJ26" s="61"/>
      <c r="CK26" s="62"/>
      <c r="CL26" s="62"/>
      <c r="CM26" s="62"/>
      <c r="CN26" s="62"/>
      <c r="CO26" s="62"/>
      <c r="CP26" s="62"/>
      <c r="CQ26" s="62"/>
      <c r="CR26" s="64"/>
      <c r="CS26" s="61"/>
      <c r="CT26" s="62"/>
      <c r="CU26" s="62"/>
      <c r="CV26" s="62"/>
      <c r="CW26" s="62"/>
      <c r="CX26" s="62"/>
      <c r="CY26" s="62"/>
      <c r="CZ26" s="62"/>
      <c r="DA26" s="62"/>
    </row>
    <row r="27" spans="1:105" s="2" customFormat="1" ht="27.75" hidden="1" customHeight="1" x14ac:dyDescent="0.2">
      <c r="A27" s="65" t="s">
        <v>186</v>
      </c>
      <c r="B27" s="65"/>
      <c r="C27" s="65"/>
      <c r="D27" s="65"/>
      <c r="E27" s="65"/>
      <c r="F27" s="65"/>
      <c r="G27" s="71" t="s">
        <v>187</v>
      </c>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2"/>
      <c r="AJ27" s="61" t="s">
        <v>184</v>
      </c>
      <c r="AK27" s="62"/>
      <c r="AL27" s="62"/>
      <c r="AM27" s="62"/>
      <c r="AN27" s="62"/>
      <c r="AO27" s="62"/>
      <c r="AP27" s="62"/>
      <c r="AQ27" s="62"/>
      <c r="AR27" s="62"/>
      <c r="AS27" s="62"/>
      <c r="AT27" s="62"/>
      <c r="AU27" s="62"/>
      <c r="AV27" s="62"/>
      <c r="AW27" s="62"/>
      <c r="AX27" s="62"/>
      <c r="AY27" s="64"/>
      <c r="AZ27" s="61"/>
      <c r="BA27" s="62"/>
      <c r="BB27" s="62"/>
      <c r="BC27" s="62"/>
      <c r="BD27" s="62"/>
      <c r="BE27" s="62"/>
      <c r="BF27" s="62"/>
      <c r="BG27" s="62"/>
      <c r="BH27" s="64"/>
      <c r="BI27" s="61"/>
      <c r="BJ27" s="62"/>
      <c r="BK27" s="62"/>
      <c r="BL27" s="62"/>
      <c r="BM27" s="62"/>
      <c r="BN27" s="62"/>
      <c r="BO27" s="62"/>
      <c r="BP27" s="62"/>
      <c r="BQ27" s="64"/>
      <c r="BR27" s="61"/>
      <c r="BS27" s="62"/>
      <c r="BT27" s="62"/>
      <c r="BU27" s="62"/>
      <c r="BV27" s="62"/>
      <c r="BW27" s="62"/>
      <c r="BX27" s="62"/>
      <c r="BY27" s="62"/>
      <c r="BZ27" s="64"/>
      <c r="CA27" s="61"/>
      <c r="CB27" s="62"/>
      <c r="CC27" s="62"/>
      <c r="CD27" s="62"/>
      <c r="CE27" s="62"/>
      <c r="CF27" s="62"/>
      <c r="CG27" s="62"/>
      <c r="CH27" s="62"/>
      <c r="CI27" s="64"/>
      <c r="CJ27" s="61"/>
      <c r="CK27" s="62"/>
      <c r="CL27" s="62"/>
      <c r="CM27" s="62"/>
      <c r="CN27" s="62"/>
      <c r="CO27" s="62"/>
      <c r="CP27" s="62"/>
      <c r="CQ27" s="62"/>
      <c r="CR27" s="64"/>
      <c r="CS27" s="61"/>
      <c r="CT27" s="62"/>
      <c r="CU27" s="62"/>
      <c r="CV27" s="62"/>
      <c r="CW27" s="62"/>
      <c r="CX27" s="62"/>
      <c r="CY27" s="62"/>
      <c r="CZ27" s="62"/>
      <c r="DA27" s="62"/>
    </row>
    <row r="28" spans="1:105" s="2" customFormat="1" ht="27.75" hidden="1" customHeight="1" x14ac:dyDescent="0.2">
      <c r="A28" s="65" t="s">
        <v>188</v>
      </c>
      <c r="B28" s="65"/>
      <c r="C28" s="65"/>
      <c r="D28" s="65"/>
      <c r="E28" s="65"/>
      <c r="F28" s="65"/>
      <c r="G28" s="71" t="s">
        <v>189</v>
      </c>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2"/>
      <c r="AJ28" s="61" t="s">
        <v>184</v>
      </c>
      <c r="AK28" s="62"/>
      <c r="AL28" s="62"/>
      <c r="AM28" s="62"/>
      <c r="AN28" s="62"/>
      <c r="AO28" s="62"/>
      <c r="AP28" s="62"/>
      <c r="AQ28" s="62"/>
      <c r="AR28" s="62"/>
      <c r="AS28" s="62"/>
      <c r="AT28" s="62"/>
      <c r="AU28" s="62"/>
      <c r="AV28" s="62"/>
      <c r="AW28" s="62"/>
      <c r="AX28" s="62"/>
      <c r="AY28" s="64"/>
      <c r="AZ28" s="61"/>
      <c r="BA28" s="62"/>
      <c r="BB28" s="62"/>
      <c r="BC28" s="62"/>
      <c r="BD28" s="62"/>
      <c r="BE28" s="62"/>
      <c r="BF28" s="62"/>
      <c r="BG28" s="62"/>
      <c r="BH28" s="64"/>
      <c r="BI28" s="61"/>
      <c r="BJ28" s="62"/>
      <c r="BK28" s="62"/>
      <c r="BL28" s="62"/>
      <c r="BM28" s="62"/>
      <c r="BN28" s="62"/>
      <c r="BO28" s="62"/>
      <c r="BP28" s="62"/>
      <c r="BQ28" s="64"/>
      <c r="BR28" s="61"/>
      <c r="BS28" s="62"/>
      <c r="BT28" s="62"/>
      <c r="BU28" s="62"/>
      <c r="BV28" s="62"/>
      <c r="BW28" s="62"/>
      <c r="BX28" s="62"/>
      <c r="BY28" s="62"/>
      <c r="BZ28" s="64"/>
      <c r="CA28" s="61"/>
      <c r="CB28" s="62"/>
      <c r="CC28" s="62"/>
      <c r="CD28" s="62"/>
      <c r="CE28" s="62"/>
      <c r="CF28" s="62"/>
      <c r="CG28" s="62"/>
      <c r="CH28" s="62"/>
      <c r="CI28" s="64"/>
      <c r="CJ28" s="61"/>
      <c r="CK28" s="62"/>
      <c r="CL28" s="62"/>
      <c r="CM28" s="62"/>
      <c r="CN28" s="62"/>
      <c r="CO28" s="62"/>
      <c r="CP28" s="62"/>
      <c r="CQ28" s="62"/>
      <c r="CR28" s="64"/>
      <c r="CS28" s="61"/>
      <c r="CT28" s="62"/>
      <c r="CU28" s="62"/>
      <c r="CV28" s="62"/>
      <c r="CW28" s="62"/>
      <c r="CX28" s="62"/>
      <c r="CY28" s="62"/>
      <c r="CZ28" s="62"/>
      <c r="DA28" s="62"/>
    </row>
    <row r="29" spans="1:105" s="2" customFormat="1" ht="16.5" hidden="1" customHeight="1" x14ac:dyDescent="0.2">
      <c r="A29" s="65"/>
      <c r="B29" s="65"/>
      <c r="C29" s="65"/>
      <c r="D29" s="65"/>
      <c r="E29" s="65"/>
      <c r="F29" s="65"/>
      <c r="G29" s="73" t="s">
        <v>190</v>
      </c>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4"/>
      <c r="AJ29" s="61" t="s">
        <v>184</v>
      </c>
      <c r="AK29" s="62"/>
      <c r="AL29" s="62"/>
      <c r="AM29" s="62"/>
      <c r="AN29" s="62"/>
      <c r="AO29" s="62"/>
      <c r="AP29" s="62"/>
      <c r="AQ29" s="62"/>
      <c r="AR29" s="62"/>
      <c r="AS29" s="62"/>
      <c r="AT29" s="62"/>
      <c r="AU29" s="62"/>
      <c r="AV29" s="62"/>
      <c r="AW29" s="62"/>
      <c r="AX29" s="62"/>
      <c r="AY29" s="64"/>
      <c r="AZ29" s="61"/>
      <c r="BA29" s="62"/>
      <c r="BB29" s="62"/>
      <c r="BC29" s="62"/>
      <c r="BD29" s="62"/>
      <c r="BE29" s="62"/>
      <c r="BF29" s="62"/>
      <c r="BG29" s="62"/>
      <c r="BH29" s="64"/>
      <c r="BI29" s="61"/>
      <c r="BJ29" s="62"/>
      <c r="BK29" s="62"/>
      <c r="BL29" s="62"/>
      <c r="BM29" s="62"/>
      <c r="BN29" s="62"/>
      <c r="BO29" s="62"/>
      <c r="BP29" s="62"/>
      <c r="BQ29" s="64"/>
      <c r="BR29" s="61"/>
      <c r="BS29" s="62"/>
      <c r="BT29" s="62"/>
      <c r="BU29" s="62"/>
      <c r="BV29" s="62"/>
      <c r="BW29" s="62"/>
      <c r="BX29" s="62"/>
      <c r="BY29" s="62"/>
      <c r="BZ29" s="64"/>
      <c r="CA29" s="61"/>
      <c r="CB29" s="62"/>
      <c r="CC29" s="62"/>
      <c r="CD29" s="62"/>
      <c r="CE29" s="62"/>
      <c r="CF29" s="62"/>
      <c r="CG29" s="62"/>
      <c r="CH29" s="62"/>
      <c r="CI29" s="64"/>
      <c r="CJ29" s="61"/>
      <c r="CK29" s="62"/>
      <c r="CL29" s="62"/>
      <c r="CM29" s="62"/>
      <c r="CN29" s="62"/>
      <c r="CO29" s="62"/>
      <c r="CP29" s="62"/>
      <c r="CQ29" s="62"/>
      <c r="CR29" s="64"/>
      <c r="CS29" s="61"/>
      <c r="CT29" s="62"/>
      <c r="CU29" s="62"/>
      <c r="CV29" s="62"/>
      <c r="CW29" s="62"/>
      <c r="CX29" s="62"/>
      <c r="CY29" s="62"/>
      <c r="CZ29" s="62"/>
      <c r="DA29" s="62"/>
    </row>
    <row r="30" spans="1:105" s="2" customFormat="1" ht="16.5" hidden="1" customHeight="1" x14ac:dyDescent="0.2">
      <c r="A30" s="65"/>
      <c r="B30" s="65"/>
      <c r="C30" s="65"/>
      <c r="D30" s="65"/>
      <c r="E30" s="65"/>
      <c r="F30" s="65"/>
      <c r="G30" s="73" t="s">
        <v>191</v>
      </c>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4"/>
      <c r="AJ30" s="61" t="s">
        <v>184</v>
      </c>
      <c r="AK30" s="62"/>
      <c r="AL30" s="62"/>
      <c r="AM30" s="62"/>
      <c r="AN30" s="62"/>
      <c r="AO30" s="62"/>
      <c r="AP30" s="62"/>
      <c r="AQ30" s="62"/>
      <c r="AR30" s="62"/>
      <c r="AS30" s="62"/>
      <c r="AT30" s="62"/>
      <c r="AU30" s="62"/>
      <c r="AV30" s="62"/>
      <c r="AW30" s="62"/>
      <c r="AX30" s="62"/>
      <c r="AY30" s="64"/>
      <c r="AZ30" s="61"/>
      <c r="BA30" s="62"/>
      <c r="BB30" s="62"/>
      <c r="BC30" s="62"/>
      <c r="BD30" s="62"/>
      <c r="BE30" s="62"/>
      <c r="BF30" s="62"/>
      <c r="BG30" s="62"/>
      <c r="BH30" s="64"/>
      <c r="BI30" s="61"/>
      <c r="BJ30" s="62"/>
      <c r="BK30" s="62"/>
      <c r="BL30" s="62"/>
      <c r="BM30" s="62"/>
      <c r="BN30" s="62"/>
      <c r="BO30" s="62"/>
      <c r="BP30" s="62"/>
      <c r="BQ30" s="64"/>
      <c r="BR30" s="61"/>
      <c r="BS30" s="62"/>
      <c r="BT30" s="62"/>
      <c r="BU30" s="62"/>
      <c r="BV30" s="62"/>
      <c r="BW30" s="62"/>
      <c r="BX30" s="62"/>
      <c r="BY30" s="62"/>
      <c r="BZ30" s="64"/>
      <c r="CA30" s="61"/>
      <c r="CB30" s="62"/>
      <c r="CC30" s="62"/>
      <c r="CD30" s="62"/>
      <c r="CE30" s="62"/>
      <c r="CF30" s="62"/>
      <c r="CG30" s="62"/>
      <c r="CH30" s="62"/>
      <c r="CI30" s="64"/>
      <c r="CJ30" s="61"/>
      <c r="CK30" s="62"/>
      <c r="CL30" s="62"/>
      <c r="CM30" s="62"/>
      <c r="CN30" s="62"/>
      <c r="CO30" s="62"/>
      <c r="CP30" s="62"/>
      <c r="CQ30" s="62"/>
      <c r="CR30" s="64"/>
      <c r="CS30" s="61"/>
      <c r="CT30" s="62"/>
      <c r="CU30" s="62"/>
      <c r="CV30" s="62"/>
      <c r="CW30" s="62"/>
      <c r="CX30" s="62"/>
      <c r="CY30" s="62"/>
      <c r="CZ30" s="62"/>
      <c r="DA30" s="62"/>
    </row>
    <row r="31" spans="1:105" s="2" customFormat="1" ht="16.5" hidden="1" customHeight="1" x14ac:dyDescent="0.2">
      <c r="A31" s="65"/>
      <c r="B31" s="65"/>
      <c r="C31" s="65"/>
      <c r="D31" s="65"/>
      <c r="E31" s="65"/>
      <c r="F31" s="65"/>
      <c r="G31" s="73" t="s">
        <v>192</v>
      </c>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4"/>
      <c r="AJ31" s="61" t="s">
        <v>184</v>
      </c>
      <c r="AK31" s="62"/>
      <c r="AL31" s="62"/>
      <c r="AM31" s="62"/>
      <c r="AN31" s="62"/>
      <c r="AO31" s="62"/>
      <c r="AP31" s="62"/>
      <c r="AQ31" s="62"/>
      <c r="AR31" s="62"/>
      <c r="AS31" s="62"/>
      <c r="AT31" s="62"/>
      <c r="AU31" s="62"/>
      <c r="AV31" s="62"/>
      <c r="AW31" s="62"/>
      <c r="AX31" s="62"/>
      <c r="AY31" s="64"/>
      <c r="AZ31" s="61"/>
      <c r="BA31" s="62"/>
      <c r="BB31" s="62"/>
      <c r="BC31" s="62"/>
      <c r="BD31" s="62"/>
      <c r="BE31" s="62"/>
      <c r="BF31" s="62"/>
      <c r="BG31" s="62"/>
      <c r="BH31" s="64"/>
      <c r="BI31" s="61"/>
      <c r="BJ31" s="62"/>
      <c r="BK31" s="62"/>
      <c r="BL31" s="62"/>
      <c r="BM31" s="62"/>
      <c r="BN31" s="62"/>
      <c r="BO31" s="62"/>
      <c r="BP31" s="62"/>
      <c r="BQ31" s="64"/>
      <c r="BR31" s="61"/>
      <c r="BS31" s="62"/>
      <c r="BT31" s="62"/>
      <c r="BU31" s="62"/>
      <c r="BV31" s="62"/>
      <c r="BW31" s="62"/>
      <c r="BX31" s="62"/>
      <c r="BY31" s="62"/>
      <c r="BZ31" s="64"/>
      <c r="CA31" s="61"/>
      <c r="CB31" s="62"/>
      <c r="CC31" s="62"/>
      <c r="CD31" s="62"/>
      <c r="CE31" s="62"/>
      <c r="CF31" s="62"/>
      <c r="CG31" s="62"/>
      <c r="CH31" s="62"/>
      <c r="CI31" s="64"/>
      <c r="CJ31" s="61"/>
      <c r="CK31" s="62"/>
      <c r="CL31" s="62"/>
      <c r="CM31" s="62"/>
      <c r="CN31" s="62"/>
      <c r="CO31" s="62"/>
      <c r="CP31" s="62"/>
      <c r="CQ31" s="62"/>
      <c r="CR31" s="64"/>
      <c r="CS31" s="61"/>
      <c r="CT31" s="62"/>
      <c r="CU31" s="62"/>
      <c r="CV31" s="62"/>
      <c r="CW31" s="62"/>
      <c r="CX31" s="62"/>
      <c r="CY31" s="62"/>
      <c r="CZ31" s="62"/>
      <c r="DA31" s="62"/>
    </row>
    <row r="32" spans="1:105" s="2" customFormat="1" ht="16.5" hidden="1" customHeight="1" x14ac:dyDescent="0.2">
      <c r="A32" s="65"/>
      <c r="B32" s="65"/>
      <c r="C32" s="65"/>
      <c r="D32" s="65"/>
      <c r="E32" s="65"/>
      <c r="F32" s="65"/>
      <c r="G32" s="73" t="s">
        <v>193</v>
      </c>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4"/>
      <c r="AJ32" s="61" t="s">
        <v>184</v>
      </c>
      <c r="AK32" s="62"/>
      <c r="AL32" s="62"/>
      <c r="AM32" s="62"/>
      <c r="AN32" s="62"/>
      <c r="AO32" s="62"/>
      <c r="AP32" s="62"/>
      <c r="AQ32" s="62"/>
      <c r="AR32" s="62"/>
      <c r="AS32" s="62"/>
      <c r="AT32" s="62"/>
      <c r="AU32" s="62"/>
      <c r="AV32" s="62"/>
      <c r="AW32" s="62"/>
      <c r="AX32" s="62"/>
      <c r="AY32" s="64"/>
      <c r="AZ32" s="61"/>
      <c r="BA32" s="62"/>
      <c r="BB32" s="62"/>
      <c r="BC32" s="62"/>
      <c r="BD32" s="62"/>
      <c r="BE32" s="62"/>
      <c r="BF32" s="62"/>
      <c r="BG32" s="62"/>
      <c r="BH32" s="64"/>
      <c r="BI32" s="61"/>
      <c r="BJ32" s="62"/>
      <c r="BK32" s="62"/>
      <c r="BL32" s="62"/>
      <c r="BM32" s="62"/>
      <c r="BN32" s="62"/>
      <c r="BO32" s="62"/>
      <c r="BP32" s="62"/>
      <c r="BQ32" s="64"/>
      <c r="BR32" s="61"/>
      <c r="BS32" s="62"/>
      <c r="BT32" s="62"/>
      <c r="BU32" s="62"/>
      <c r="BV32" s="62"/>
      <c r="BW32" s="62"/>
      <c r="BX32" s="62"/>
      <c r="BY32" s="62"/>
      <c r="BZ32" s="64"/>
      <c r="CA32" s="61"/>
      <c r="CB32" s="62"/>
      <c r="CC32" s="62"/>
      <c r="CD32" s="62"/>
      <c r="CE32" s="62"/>
      <c r="CF32" s="62"/>
      <c r="CG32" s="62"/>
      <c r="CH32" s="62"/>
      <c r="CI32" s="64"/>
      <c r="CJ32" s="61"/>
      <c r="CK32" s="62"/>
      <c r="CL32" s="62"/>
      <c r="CM32" s="62"/>
      <c r="CN32" s="62"/>
      <c r="CO32" s="62"/>
      <c r="CP32" s="62"/>
      <c r="CQ32" s="62"/>
      <c r="CR32" s="64"/>
      <c r="CS32" s="61"/>
      <c r="CT32" s="62"/>
      <c r="CU32" s="62"/>
      <c r="CV32" s="62"/>
      <c r="CW32" s="62"/>
      <c r="CX32" s="62"/>
      <c r="CY32" s="62"/>
      <c r="CZ32" s="62"/>
      <c r="DA32" s="62"/>
    </row>
    <row r="33" spans="1:105" s="2" customFormat="1" ht="27.75" hidden="1" customHeight="1" x14ac:dyDescent="0.2">
      <c r="A33" s="65" t="s">
        <v>194</v>
      </c>
      <c r="B33" s="65"/>
      <c r="C33" s="65"/>
      <c r="D33" s="65"/>
      <c r="E33" s="65"/>
      <c r="F33" s="65"/>
      <c r="G33" s="71" t="s">
        <v>195</v>
      </c>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2"/>
      <c r="AJ33" s="61" t="s">
        <v>184</v>
      </c>
      <c r="AK33" s="62"/>
      <c r="AL33" s="62"/>
      <c r="AM33" s="62"/>
      <c r="AN33" s="62"/>
      <c r="AO33" s="62"/>
      <c r="AP33" s="62"/>
      <c r="AQ33" s="62"/>
      <c r="AR33" s="62"/>
      <c r="AS33" s="62"/>
      <c r="AT33" s="62"/>
      <c r="AU33" s="62"/>
      <c r="AV33" s="62"/>
      <c r="AW33" s="62"/>
      <c r="AX33" s="62"/>
      <c r="AY33" s="64"/>
      <c r="AZ33" s="61"/>
      <c r="BA33" s="62"/>
      <c r="BB33" s="62"/>
      <c r="BC33" s="62"/>
      <c r="BD33" s="62"/>
      <c r="BE33" s="62"/>
      <c r="BF33" s="62"/>
      <c r="BG33" s="62"/>
      <c r="BH33" s="64"/>
      <c r="BI33" s="61"/>
      <c r="BJ33" s="62"/>
      <c r="BK33" s="62"/>
      <c r="BL33" s="62"/>
      <c r="BM33" s="62"/>
      <c r="BN33" s="62"/>
      <c r="BO33" s="62"/>
      <c r="BP33" s="62"/>
      <c r="BQ33" s="64"/>
      <c r="BR33" s="61"/>
      <c r="BS33" s="62"/>
      <c r="BT33" s="62"/>
      <c r="BU33" s="62"/>
      <c r="BV33" s="62"/>
      <c r="BW33" s="62"/>
      <c r="BX33" s="62"/>
      <c r="BY33" s="62"/>
      <c r="BZ33" s="64"/>
      <c r="CA33" s="61"/>
      <c r="CB33" s="62"/>
      <c r="CC33" s="62"/>
      <c r="CD33" s="62"/>
      <c r="CE33" s="62"/>
      <c r="CF33" s="62"/>
      <c r="CG33" s="62"/>
      <c r="CH33" s="62"/>
      <c r="CI33" s="64"/>
      <c r="CJ33" s="61"/>
      <c r="CK33" s="62"/>
      <c r="CL33" s="62"/>
      <c r="CM33" s="62"/>
      <c r="CN33" s="62"/>
      <c r="CO33" s="62"/>
      <c r="CP33" s="62"/>
      <c r="CQ33" s="62"/>
      <c r="CR33" s="64"/>
      <c r="CS33" s="61"/>
      <c r="CT33" s="62"/>
      <c r="CU33" s="62"/>
      <c r="CV33" s="62"/>
      <c r="CW33" s="62"/>
      <c r="CX33" s="62"/>
      <c r="CY33" s="62"/>
      <c r="CZ33" s="62"/>
      <c r="DA33" s="62"/>
    </row>
    <row r="34" spans="1:105" s="2" customFormat="1" ht="27.75" hidden="1" customHeight="1" x14ac:dyDescent="0.2">
      <c r="A34" s="65" t="s">
        <v>72</v>
      </c>
      <c r="B34" s="65"/>
      <c r="C34" s="65"/>
      <c r="D34" s="65"/>
      <c r="E34" s="65"/>
      <c r="F34" s="65"/>
      <c r="G34" s="71" t="s">
        <v>196</v>
      </c>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2"/>
      <c r="AJ34" s="61"/>
      <c r="AK34" s="62"/>
      <c r="AL34" s="62"/>
      <c r="AM34" s="62"/>
      <c r="AN34" s="62"/>
      <c r="AO34" s="62"/>
      <c r="AP34" s="62"/>
      <c r="AQ34" s="62"/>
      <c r="AR34" s="62"/>
      <c r="AS34" s="62"/>
      <c r="AT34" s="62"/>
      <c r="AU34" s="62"/>
      <c r="AV34" s="62"/>
      <c r="AW34" s="62"/>
      <c r="AX34" s="62"/>
      <c r="AY34" s="64"/>
      <c r="AZ34" s="61"/>
      <c r="BA34" s="62"/>
      <c r="BB34" s="62"/>
      <c r="BC34" s="62"/>
      <c r="BD34" s="62"/>
      <c r="BE34" s="62"/>
      <c r="BF34" s="62"/>
      <c r="BG34" s="62"/>
      <c r="BH34" s="64"/>
      <c r="BI34" s="61"/>
      <c r="BJ34" s="62"/>
      <c r="BK34" s="62"/>
      <c r="BL34" s="62"/>
      <c r="BM34" s="62"/>
      <c r="BN34" s="62"/>
      <c r="BO34" s="62"/>
      <c r="BP34" s="62"/>
      <c r="BQ34" s="64"/>
      <c r="BR34" s="61"/>
      <c r="BS34" s="62"/>
      <c r="BT34" s="62"/>
      <c r="BU34" s="62"/>
      <c r="BV34" s="62"/>
      <c r="BW34" s="62"/>
      <c r="BX34" s="62"/>
      <c r="BY34" s="62"/>
      <c r="BZ34" s="64"/>
      <c r="CA34" s="61"/>
      <c r="CB34" s="62"/>
      <c r="CC34" s="62"/>
      <c r="CD34" s="62"/>
      <c r="CE34" s="62"/>
      <c r="CF34" s="62"/>
      <c r="CG34" s="62"/>
      <c r="CH34" s="62"/>
      <c r="CI34" s="64"/>
      <c r="CJ34" s="61"/>
      <c r="CK34" s="62"/>
      <c r="CL34" s="62"/>
      <c r="CM34" s="62"/>
      <c r="CN34" s="62"/>
      <c r="CO34" s="62"/>
      <c r="CP34" s="62"/>
      <c r="CQ34" s="62"/>
      <c r="CR34" s="64"/>
      <c r="CS34" s="61"/>
      <c r="CT34" s="62"/>
      <c r="CU34" s="62"/>
      <c r="CV34" s="62"/>
      <c r="CW34" s="62"/>
      <c r="CX34" s="62"/>
      <c r="CY34" s="62"/>
      <c r="CZ34" s="62"/>
      <c r="DA34" s="62"/>
    </row>
    <row r="35" spans="1:105" s="2" customFormat="1" ht="27.75" hidden="1" customHeight="1" x14ac:dyDescent="0.2">
      <c r="A35" s="65" t="s">
        <v>74</v>
      </c>
      <c r="B35" s="65"/>
      <c r="C35" s="65"/>
      <c r="D35" s="65"/>
      <c r="E35" s="65"/>
      <c r="F35" s="65"/>
      <c r="G35" s="71" t="s">
        <v>198</v>
      </c>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2"/>
      <c r="AJ35" s="61" t="s">
        <v>197</v>
      </c>
      <c r="AK35" s="62"/>
      <c r="AL35" s="62"/>
      <c r="AM35" s="62"/>
      <c r="AN35" s="62"/>
      <c r="AO35" s="62"/>
      <c r="AP35" s="62"/>
      <c r="AQ35" s="62"/>
      <c r="AR35" s="62"/>
      <c r="AS35" s="62"/>
      <c r="AT35" s="62"/>
      <c r="AU35" s="62"/>
      <c r="AV35" s="62"/>
      <c r="AW35" s="62"/>
      <c r="AX35" s="62"/>
      <c r="AY35" s="64"/>
      <c r="AZ35" s="61"/>
      <c r="BA35" s="62"/>
      <c r="BB35" s="62"/>
      <c r="BC35" s="62"/>
      <c r="BD35" s="62"/>
      <c r="BE35" s="62"/>
      <c r="BF35" s="62"/>
      <c r="BG35" s="62"/>
      <c r="BH35" s="64"/>
      <c r="BI35" s="61"/>
      <c r="BJ35" s="62"/>
      <c r="BK35" s="62"/>
      <c r="BL35" s="62"/>
      <c r="BM35" s="62"/>
      <c r="BN35" s="62"/>
      <c r="BO35" s="62"/>
      <c r="BP35" s="62"/>
      <c r="BQ35" s="64"/>
      <c r="BR35" s="61"/>
      <c r="BS35" s="62"/>
      <c r="BT35" s="62"/>
      <c r="BU35" s="62"/>
      <c r="BV35" s="62"/>
      <c r="BW35" s="62"/>
      <c r="BX35" s="62"/>
      <c r="BY35" s="62"/>
      <c r="BZ35" s="64"/>
      <c r="CA35" s="61"/>
      <c r="CB35" s="62"/>
      <c r="CC35" s="62"/>
      <c r="CD35" s="62"/>
      <c r="CE35" s="62"/>
      <c r="CF35" s="62"/>
      <c r="CG35" s="62"/>
      <c r="CH35" s="62"/>
      <c r="CI35" s="64"/>
      <c r="CJ35" s="61"/>
      <c r="CK35" s="62"/>
      <c r="CL35" s="62"/>
      <c r="CM35" s="62"/>
      <c r="CN35" s="62"/>
      <c r="CO35" s="62"/>
      <c r="CP35" s="62"/>
      <c r="CQ35" s="62"/>
      <c r="CR35" s="64"/>
      <c r="CS35" s="61"/>
      <c r="CT35" s="62"/>
      <c r="CU35" s="62"/>
      <c r="CV35" s="62"/>
      <c r="CW35" s="62"/>
      <c r="CX35" s="62"/>
      <c r="CY35" s="62"/>
      <c r="CZ35" s="62"/>
      <c r="DA35" s="62"/>
    </row>
    <row r="36" spans="1:105" s="2" customFormat="1" ht="15" hidden="1" customHeight="1" x14ac:dyDescent="0.2">
      <c r="A36" s="65" t="s">
        <v>199</v>
      </c>
      <c r="B36" s="65"/>
      <c r="C36" s="65"/>
      <c r="D36" s="65"/>
      <c r="E36" s="65"/>
      <c r="F36" s="65"/>
      <c r="G36" s="71" t="s">
        <v>200</v>
      </c>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2"/>
      <c r="AJ36" s="61" t="s">
        <v>184</v>
      </c>
      <c r="AK36" s="62"/>
      <c r="AL36" s="62"/>
      <c r="AM36" s="62"/>
      <c r="AN36" s="62"/>
      <c r="AO36" s="62"/>
      <c r="AP36" s="62"/>
      <c r="AQ36" s="62"/>
      <c r="AR36" s="62"/>
      <c r="AS36" s="62"/>
      <c r="AT36" s="62"/>
      <c r="AU36" s="62"/>
      <c r="AV36" s="62"/>
      <c r="AW36" s="62"/>
      <c r="AX36" s="62"/>
      <c r="AY36" s="64"/>
      <c r="AZ36" s="61"/>
      <c r="BA36" s="62"/>
      <c r="BB36" s="62"/>
      <c r="BC36" s="62"/>
      <c r="BD36" s="62"/>
      <c r="BE36" s="62"/>
      <c r="BF36" s="62"/>
      <c r="BG36" s="62"/>
      <c r="BH36" s="64"/>
      <c r="BI36" s="61"/>
      <c r="BJ36" s="62"/>
      <c r="BK36" s="62"/>
      <c r="BL36" s="62"/>
      <c r="BM36" s="62"/>
      <c r="BN36" s="62"/>
      <c r="BO36" s="62"/>
      <c r="BP36" s="62"/>
      <c r="BQ36" s="64"/>
      <c r="BR36" s="61"/>
      <c r="BS36" s="62"/>
      <c r="BT36" s="62"/>
      <c r="BU36" s="62"/>
      <c r="BV36" s="62"/>
      <c r="BW36" s="62"/>
      <c r="BX36" s="62"/>
      <c r="BY36" s="62"/>
      <c r="BZ36" s="64"/>
      <c r="CA36" s="61"/>
      <c r="CB36" s="62"/>
      <c r="CC36" s="62"/>
      <c r="CD36" s="62"/>
      <c r="CE36" s="62"/>
      <c r="CF36" s="62"/>
      <c r="CG36" s="62"/>
      <c r="CH36" s="62"/>
      <c r="CI36" s="64"/>
      <c r="CJ36" s="61"/>
      <c r="CK36" s="62"/>
      <c r="CL36" s="62"/>
      <c r="CM36" s="62"/>
      <c r="CN36" s="62"/>
      <c r="CO36" s="62"/>
      <c r="CP36" s="62"/>
      <c r="CQ36" s="62"/>
      <c r="CR36" s="64"/>
      <c r="CS36" s="61"/>
      <c r="CT36" s="62"/>
      <c r="CU36" s="62"/>
      <c r="CV36" s="62"/>
      <c r="CW36" s="62"/>
      <c r="CX36" s="62"/>
      <c r="CY36" s="62"/>
      <c r="CZ36" s="62"/>
      <c r="DA36" s="62"/>
    </row>
    <row r="37" spans="1:105" s="2" customFormat="1" ht="27.75" hidden="1" customHeight="1" x14ac:dyDescent="0.2">
      <c r="A37" s="65" t="s">
        <v>76</v>
      </c>
      <c r="B37" s="65"/>
      <c r="C37" s="65"/>
      <c r="D37" s="65"/>
      <c r="E37" s="65"/>
      <c r="F37" s="65"/>
      <c r="G37" s="71" t="s">
        <v>201</v>
      </c>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2"/>
      <c r="AJ37" s="61" t="s">
        <v>211</v>
      </c>
      <c r="AK37" s="62"/>
      <c r="AL37" s="62"/>
      <c r="AM37" s="62"/>
      <c r="AN37" s="62"/>
      <c r="AO37" s="62"/>
      <c r="AP37" s="62"/>
      <c r="AQ37" s="62"/>
      <c r="AR37" s="62"/>
      <c r="AS37" s="62"/>
      <c r="AT37" s="62"/>
      <c r="AU37" s="62"/>
      <c r="AV37" s="62"/>
      <c r="AW37" s="62"/>
      <c r="AX37" s="62"/>
      <c r="AY37" s="64"/>
      <c r="AZ37" s="61"/>
      <c r="BA37" s="62"/>
      <c r="BB37" s="62"/>
      <c r="BC37" s="62"/>
      <c r="BD37" s="62"/>
      <c r="BE37" s="62"/>
      <c r="BF37" s="62"/>
      <c r="BG37" s="62"/>
      <c r="BH37" s="64"/>
      <c r="BI37" s="61"/>
      <c r="BJ37" s="62"/>
      <c r="BK37" s="62"/>
      <c r="BL37" s="62"/>
      <c r="BM37" s="62"/>
      <c r="BN37" s="62"/>
      <c r="BO37" s="62"/>
      <c r="BP37" s="62"/>
      <c r="BQ37" s="64"/>
      <c r="BR37" s="61"/>
      <c r="BS37" s="62"/>
      <c r="BT37" s="62"/>
      <c r="BU37" s="62"/>
      <c r="BV37" s="62"/>
      <c r="BW37" s="62"/>
      <c r="BX37" s="62"/>
      <c r="BY37" s="62"/>
      <c r="BZ37" s="64"/>
      <c r="CA37" s="61"/>
      <c r="CB37" s="62"/>
      <c r="CC37" s="62"/>
      <c r="CD37" s="62"/>
      <c r="CE37" s="62"/>
      <c r="CF37" s="62"/>
      <c r="CG37" s="62"/>
      <c r="CH37" s="62"/>
      <c r="CI37" s="64"/>
      <c r="CJ37" s="61"/>
      <c r="CK37" s="62"/>
      <c r="CL37" s="62"/>
      <c r="CM37" s="62"/>
      <c r="CN37" s="62"/>
      <c r="CO37" s="62"/>
      <c r="CP37" s="62"/>
      <c r="CQ37" s="62"/>
      <c r="CR37" s="64"/>
      <c r="CS37" s="61"/>
      <c r="CT37" s="62"/>
      <c r="CU37" s="62"/>
      <c r="CV37" s="62"/>
      <c r="CW37" s="62"/>
      <c r="CX37" s="62"/>
      <c r="CY37" s="62"/>
      <c r="CZ37" s="62"/>
      <c r="DA37" s="62"/>
    </row>
    <row r="38" spans="1:105" s="2" customFormat="1" ht="27.75" hidden="1" customHeight="1" x14ac:dyDescent="0.2">
      <c r="A38" s="65"/>
      <c r="B38" s="65"/>
      <c r="C38" s="65"/>
      <c r="D38" s="65"/>
      <c r="E38" s="65"/>
      <c r="F38" s="65"/>
      <c r="G38" s="66" t="s">
        <v>202</v>
      </c>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7"/>
      <c r="AJ38" s="61" t="s">
        <v>211</v>
      </c>
      <c r="AK38" s="62"/>
      <c r="AL38" s="62"/>
      <c r="AM38" s="62"/>
      <c r="AN38" s="62"/>
      <c r="AO38" s="62"/>
      <c r="AP38" s="62"/>
      <c r="AQ38" s="62"/>
      <c r="AR38" s="62"/>
      <c r="AS38" s="62"/>
      <c r="AT38" s="62"/>
      <c r="AU38" s="62"/>
      <c r="AV38" s="62"/>
      <c r="AW38" s="62"/>
      <c r="AX38" s="62"/>
      <c r="AY38" s="64"/>
      <c r="AZ38" s="61"/>
      <c r="BA38" s="62"/>
      <c r="BB38" s="62"/>
      <c r="BC38" s="62"/>
      <c r="BD38" s="62"/>
      <c r="BE38" s="62"/>
      <c r="BF38" s="62"/>
      <c r="BG38" s="62"/>
      <c r="BH38" s="64"/>
      <c r="BI38" s="61"/>
      <c r="BJ38" s="62"/>
      <c r="BK38" s="62"/>
      <c r="BL38" s="62"/>
      <c r="BM38" s="62"/>
      <c r="BN38" s="62"/>
      <c r="BO38" s="62"/>
      <c r="BP38" s="62"/>
      <c r="BQ38" s="64"/>
      <c r="BR38" s="61"/>
      <c r="BS38" s="62"/>
      <c r="BT38" s="62"/>
      <c r="BU38" s="62"/>
      <c r="BV38" s="62"/>
      <c r="BW38" s="62"/>
      <c r="BX38" s="62"/>
      <c r="BY38" s="62"/>
      <c r="BZ38" s="64"/>
      <c r="CA38" s="61"/>
      <c r="CB38" s="62"/>
      <c r="CC38" s="62"/>
      <c r="CD38" s="62"/>
      <c r="CE38" s="62"/>
      <c r="CF38" s="62"/>
      <c r="CG38" s="62"/>
      <c r="CH38" s="62"/>
      <c r="CI38" s="64"/>
      <c r="CJ38" s="61"/>
      <c r="CK38" s="62"/>
      <c r="CL38" s="62"/>
      <c r="CM38" s="62"/>
      <c r="CN38" s="62"/>
      <c r="CO38" s="62"/>
      <c r="CP38" s="62"/>
      <c r="CQ38" s="62"/>
      <c r="CR38" s="64"/>
      <c r="CS38" s="61"/>
      <c r="CT38" s="62"/>
      <c r="CU38" s="62"/>
      <c r="CV38" s="62"/>
      <c r="CW38" s="62"/>
      <c r="CX38" s="62"/>
      <c r="CY38" s="62"/>
      <c r="CZ38" s="62"/>
      <c r="DA38" s="62"/>
    </row>
    <row r="39" spans="1:105" s="2" customFormat="1" ht="27.75" hidden="1" customHeight="1" x14ac:dyDescent="0.2">
      <c r="A39" s="65"/>
      <c r="B39" s="65"/>
      <c r="C39" s="65"/>
      <c r="D39" s="65"/>
      <c r="E39" s="65"/>
      <c r="F39" s="65"/>
      <c r="G39" s="66" t="s">
        <v>203</v>
      </c>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7"/>
      <c r="AJ39" s="61" t="s">
        <v>211</v>
      </c>
      <c r="AK39" s="62"/>
      <c r="AL39" s="62"/>
      <c r="AM39" s="62"/>
      <c r="AN39" s="62"/>
      <c r="AO39" s="62"/>
      <c r="AP39" s="62"/>
      <c r="AQ39" s="62"/>
      <c r="AR39" s="62"/>
      <c r="AS39" s="62"/>
      <c r="AT39" s="62"/>
      <c r="AU39" s="62"/>
      <c r="AV39" s="62"/>
      <c r="AW39" s="62"/>
      <c r="AX39" s="62"/>
      <c r="AY39" s="64"/>
      <c r="AZ39" s="61"/>
      <c r="BA39" s="62"/>
      <c r="BB39" s="62"/>
      <c r="BC39" s="62"/>
      <c r="BD39" s="62"/>
      <c r="BE39" s="62"/>
      <c r="BF39" s="62"/>
      <c r="BG39" s="62"/>
      <c r="BH39" s="64"/>
      <c r="BI39" s="61"/>
      <c r="BJ39" s="62"/>
      <c r="BK39" s="62"/>
      <c r="BL39" s="62"/>
      <c r="BM39" s="62"/>
      <c r="BN39" s="62"/>
      <c r="BO39" s="62"/>
      <c r="BP39" s="62"/>
      <c r="BQ39" s="64"/>
      <c r="BR39" s="61"/>
      <c r="BS39" s="62"/>
      <c r="BT39" s="62"/>
      <c r="BU39" s="62"/>
      <c r="BV39" s="62"/>
      <c r="BW39" s="62"/>
      <c r="BX39" s="62"/>
      <c r="BY39" s="62"/>
      <c r="BZ39" s="64"/>
      <c r="CA39" s="61"/>
      <c r="CB39" s="62"/>
      <c r="CC39" s="62"/>
      <c r="CD39" s="62"/>
      <c r="CE39" s="62"/>
      <c r="CF39" s="62"/>
      <c r="CG39" s="62"/>
      <c r="CH39" s="62"/>
      <c r="CI39" s="64"/>
      <c r="CJ39" s="61"/>
      <c r="CK39" s="62"/>
      <c r="CL39" s="62"/>
      <c r="CM39" s="62"/>
      <c r="CN39" s="62"/>
      <c r="CO39" s="62"/>
      <c r="CP39" s="62"/>
      <c r="CQ39" s="62"/>
      <c r="CR39" s="64"/>
      <c r="CS39" s="61"/>
      <c r="CT39" s="62"/>
      <c r="CU39" s="62"/>
      <c r="CV39" s="62"/>
      <c r="CW39" s="62"/>
      <c r="CX39" s="62"/>
      <c r="CY39" s="62"/>
      <c r="CZ39" s="62"/>
      <c r="DA39" s="62"/>
    </row>
    <row r="40" spans="1:105" ht="3" customHeight="1" x14ac:dyDescent="0.25"/>
    <row r="41" spans="1:105" s="4" customFormat="1" ht="12.75" x14ac:dyDescent="0.2">
      <c r="A41" s="68" t="s">
        <v>233</v>
      </c>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row>
    <row r="42" spans="1:105" s="4" customFormat="1" ht="11.25" hidden="1" x14ac:dyDescent="0.2">
      <c r="A42" s="5" t="s">
        <v>204</v>
      </c>
    </row>
    <row r="43" spans="1:105" s="4" customFormat="1" ht="11.25" hidden="1" x14ac:dyDescent="0.2">
      <c r="A43" s="5" t="s">
        <v>205</v>
      </c>
    </row>
    <row r="44" spans="1:105" s="4" customFormat="1" ht="11.25" hidden="1" x14ac:dyDescent="0.2">
      <c r="A44" s="5" t="s">
        <v>206</v>
      </c>
    </row>
    <row r="45" spans="1:105" hidden="1" x14ac:dyDescent="0.25">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row>
    <row r="46" spans="1:105" s="6" customFormat="1" ht="45" hidden="1" customHeight="1" x14ac:dyDescent="0.2">
      <c r="B46" s="7"/>
      <c r="C46" s="7"/>
      <c r="D46" s="7"/>
      <c r="E46" s="7"/>
      <c r="F46" s="7" t="s">
        <v>207</v>
      </c>
      <c r="G46" s="7"/>
      <c r="H46" s="7"/>
      <c r="I46" s="7"/>
      <c r="J46" s="7"/>
      <c r="K46" s="7"/>
      <c r="L46" s="7"/>
      <c r="M46" s="7"/>
      <c r="N46" s="7"/>
      <c r="O46" s="7"/>
      <c r="P46" s="7"/>
      <c r="Q46" s="7"/>
      <c r="R46" s="7"/>
      <c r="S46" s="7"/>
      <c r="T46" s="7"/>
      <c r="U46" s="7"/>
      <c r="V46" s="63" t="s">
        <v>219</v>
      </c>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63"/>
      <c r="CN46" s="63"/>
      <c r="CO46" s="63"/>
      <c r="CP46" s="63"/>
      <c r="CQ46" s="63"/>
      <c r="CR46" s="63"/>
      <c r="CS46" s="63"/>
      <c r="CT46" s="63"/>
      <c r="CU46" s="63"/>
      <c r="CV46" s="63"/>
      <c r="CW46" s="63"/>
      <c r="CX46" s="63"/>
      <c r="CY46" s="63"/>
      <c r="CZ46" s="63"/>
      <c r="DA46" s="63"/>
    </row>
    <row r="47" spans="1:105" ht="17.25" customHeight="1" x14ac:dyDescent="0.25">
      <c r="A47" s="68" t="s">
        <v>232</v>
      </c>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row>
    <row r="48" spans="1:105" ht="3" customHeight="1" x14ac:dyDescent="0.25"/>
  </sheetData>
  <mergeCells count="330">
    <mergeCell ref="CJ7:CR7"/>
    <mergeCell ref="AZ6:BH6"/>
    <mergeCell ref="BI6:BQ6"/>
    <mergeCell ref="BR6:BZ6"/>
    <mergeCell ref="CA6:CI6"/>
    <mergeCell ref="A5:F5"/>
    <mergeCell ref="G5:AI5"/>
    <mergeCell ref="AZ5:BH5"/>
    <mergeCell ref="BI5:BQ5"/>
    <mergeCell ref="BR5:BZ5"/>
    <mergeCell ref="CA5:CI5"/>
    <mergeCell ref="CJ5:CR5"/>
    <mergeCell ref="B1:CZ1"/>
    <mergeCell ref="AZ3:BQ3"/>
    <mergeCell ref="BR3:CI3"/>
    <mergeCell ref="BR4:BZ4"/>
    <mergeCell ref="CA4:CI4"/>
    <mergeCell ref="CJ3:DA3"/>
    <mergeCell ref="A3:AI4"/>
    <mergeCell ref="AJ3:AY4"/>
    <mergeCell ref="AZ4:BH4"/>
    <mergeCell ref="BI4:BQ4"/>
    <mergeCell ref="CJ4:CR4"/>
    <mergeCell ref="CS4:DA4"/>
    <mergeCell ref="CS5:DA5"/>
    <mergeCell ref="CS7:DA7"/>
    <mergeCell ref="A8:F8"/>
    <mergeCell ref="G8:AI8"/>
    <mergeCell ref="AJ8:AY8"/>
    <mergeCell ref="AZ8:BH8"/>
    <mergeCell ref="BI8:BQ8"/>
    <mergeCell ref="BR8:BZ8"/>
    <mergeCell ref="CA8:CI8"/>
    <mergeCell ref="CJ8:CR8"/>
    <mergeCell ref="CS8:DA8"/>
    <mergeCell ref="CJ6:CR6"/>
    <mergeCell ref="CS6:DA6"/>
    <mergeCell ref="AJ5:AY5"/>
    <mergeCell ref="A6:F6"/>
    <mergeCell ref="G6:AI6"/>
    <mergeCell ref="AJ6:AY6"/>
    <mergeCell ref="A7:F7"/>
    <mergeCell ref="G7:AI7"/>
    <mergeCell ref="AJ7:AY7"/>
    <mergeCell ref="AZ7:BH7"/>
    <mergeCell ref="BI7:BQ7"/>
    <mergeCell ref="BR7:BZ7"/>
    <mergeCell ref="CA7:CI7"/>
    <mergeCell ref="CS9:DA9"/>
    <mergeCell ref="A10:F10"/>
    <mergeCell ref="G10:AI10"/>
    <mergeCell ref="AJ10:AY10"/>
    <mergeCell ref="AZ10:BH10"/>
    <mergeCell ref="BI10:BQ10"/>
    <mergeCell ref="BR10:BZ10"/>
    <mergeCell ref="CA10:CI10"/>
    <mergeCell ref="CJ10:CR10"/>
    <mergeCell ref="CS10:DA10"/>
    <mergeCell ref="BI9:BQ9"/>
    <mergeCell ref="BR9:BZ9"/>
    <mergeCell ref="CA9:CI9"/>
    <mergeCell ref="CJ9:CR9"/>
    <mergeCell ref="A9:F9"/>
    <mergeCell ref="G9:AI9"/>
    <mergeCell ref="AJ9:AY9"/>
    <mergeCell ref="AZ9:BH9"/>
    <mergeCell ref="CS11:DA11"/>
    <mergeCell ref="A12:F12"/>
    <mergeCell ref="G12:AI12"/>
    <mergeCell ref="AJ12:AY12"/>
    <mergeCell ref="AZ12:BH12"/>
    <mergeCell ref="BI12:BQ12"/>
    <mergeCell ref="BR12:BZ12"/>
    <mergeCell ref="CA12:CI12"/>
    <mergeCell ref="CJ12:CR12"/>
    <mergeCell ref="CS12:DA12"/>
    <mergeCell ref="BI11:BQ11"/>
    <mergeCell ref="BR11:BZ11"/>
    <mergeCell ref="CA11:CI11"/>
    <mergeCell ref="CJ11:CR11"/>
    <mergeCell ref="A11:F11"/>
    <mergeCell ref="G11:AI11"/>
    <mergeCell ref="AJ11:AY11"/>
    <mergeCell ref="AZ11:BH11"/>
    <mergeCell ref="CS13:DA13"/>
    <mergeCell ref="A14:F14"/>
    <mergeCell ref="G14:AI14"/>
    <mergeCell ref="AJ14:AY14"/>
    <mergeCell ref="AZ14:BH14"/>
    <mergeCell ref="BI14:BQ14"/>
    <mergeCell ref="BR14:BZ14"/>
    <mergeCell ref="CA14:CI14"/>
    <mergeCell ref="CJ14:CR14"/>
    <mergeCell ref="CS14:DA14"/>
    <mergeCell ref="BI13:BQ13"/>
    <mergeCell ref="BR13:BZ13"/>
    <mergeCell ref="CA13:CI13"/>
    <mergeCell ref="CJ13:CR13"/>
    <mergeCell ref="A13:F13"/>
    <mergeCell ref="G13:AI13"/>
    <mergeCell ref="AJ13:AY13"/>
    <mergeCell ref="AZ13:BH13"/>
    <mergeCell ref="CS15:DA15"/>
    <mergeCell ref="A16:F16"/>
    <mergeCell ref="G16:AI16"/>
    <mergeCell ref="AJ16:AY16"/>
    <mergeCell ref="AZ16:BH16"/>
    <mergeCell ref="BI16:BQ16"/>
    <mergeCell ref="BR16:BZ16"/>
    <mergeCell ref="CA16:CI16"/>
    <mergeCell ref="CJ16:CR16"/>
    <mergeCell ref="CS16:DA16"/>
    <mergeCell ref="BI15:BQ15"/>
    <mergeCell ref="BR15:BZ15"/>
    <mergeCell ref="CA15:CI15"/>
    <mergeCell ref="CJ15:CR15"/>
    <mergeCell ref="A15:F15"/>
    <mergeCell ref="G15:AI15"/>
    <mergeCell ref="AJ15:AY15"/>
    <mergeCell ref="AZ15:BH15"/>
    <mergeCell ref="CS17:DA17"/>
    <mergeCell ref="A18:F18"/>
    <mergeCell ref="G18:AI18"/>
    <mergeCell ref="AJ18:AY18"/>
    <mergeCell ref="AZ18:BH18"/>
    <mergeCell ref="BI18:BQ18"/>
    <mergeCell ref="BR18:BZ18"/>
    <mergeCell ref="CA18:CI18"/>
    <mergeCell ref="CJ18:CR18"/>
    <mergeCell ref="CS18:DA18"/>
    <mergeCell ref="BI17:BQ17"/>
    <mergeCell ref="BR17:BZ17"/>
    <mergeCell ref="CA17:CI17"/>
    <mergeCell ref="CJ17:CR17"/>
    <mergeCell ref="A17:F17"/>
    <mergeCell ref="G17:AI17"/>
    <mergeCell ref="AJ17:AY17"/>
    <mergeCell ref="AZ17:BH17"/>
    <mergeCell ref="CS19:DA19"/>
    <mergeCell ref="A20:F20"/>
    <mergeCell ref="G20:AI20"/>
    <mergeCell ref="AJ20:AY20"/>
    <mergeCell ref="AZ20:BH20"/>
    <mergeCell ref="BI20:BQ20"/>
    <mergeCell ref="BR20:BZ20"/>
    <mergeCell ref="CA20:CI20"/>
    <mergeCell ref="CJ20:CR20"/>
    <mergeCell ref="CS20:DA20"/>
    <mergeCell ref="BI19:BQ19"/>
    <mergeCell ref="BR19:BZ19"/>
    <mergeCell ref="CA19:CI19"/>
    <mergeCell ref="CJ19:CR19"/>
    <mergeCell ref="A19:F19"/>
    <mergeCell ref="G19:AI19"/>
    <mergeCell ref="AJ19:AY19"/>
    <mergeCell ref="AZ19:BH19"/>
    <mergeCell ref="CS21:DA21"/>
    <mergeCell ref="A22:F22"/>
    <mergeCell ref="G22:AI22"/>
    <mergeCell ref="AJ22:AY22"/>
    <mergeCell ref="AZ22:BH22"/>
    <mergeCell ref="BI22:BQ22"/>
    <mergeCell ref="BR22:BZ22"/>
    <mergeCell ref="CA22:CI22"/>
    <mergeCell ref="CJ22:CR22"/>
    <mergeCell ref="CS22:DA22"/>
    <mergeCell ref="BI21:BQ21"/>
    <mergeCell ref="BR21:BZ21"/>
    <mergeCell ref="CA21:CI21"/>
    <mergeCell ref="CJ21:CR21"/>
    <mergeCell ref="A21:F21"/>
    <mergeCell ref="G21:AI21"/>
    <mergeCell ref="AJ21:AY21"/>
    <mergeCell ref="AZ21:BH21"/>
    <mergeCell ref="CS23:DA23"/>
    <mergeCell ref="A24:F24"/>
    <mergeCell ref="G24:AI24"/>
    <mergeCell ref="AJ24:AY24"/>
    <mergeCell ref="AZ24:BH24"/>
    <mergeCell ref="BI24:BQ24"/>
    <mergeCell ref="BR24:BZ24"/>
    <mergeCell ref="CA24:CI24"/>
    <mergeCell ref="CJ24:CR24"/>
    <mergeCell ref="CS24:DA24"/>
    <mergeCell ref="BI23:BQ23"/>
    <mergeCell ref="BR23:BZ23"/>
    <mergeCell ref="CA23:CI23"/>
    <mergeCell ref="CJ23:CR23"/>
    <mergeCell ref="A23:F23"/>
    <mergeCell ref="G23:AI23"/>
    <mergeCell ref="AJ23:AY23"/>
    <mergeCell ref="AZ23:BH23"/>
    <mergeCell ref="CS25:DA25"/>
    <mergeCell ref="A26:F26"/>
    <mergeCell ref="G26:AI26"/>
    <mergeCell ref="AJ26:AY26"/>
    <mergeCell ref="AZ26:BH26"/>
    <mergeCell ref="BI26:BQ26"/>
    <mergeCell ref="BR26:BZ26"/>
    <mergeCell ref="CA26:CI26"/>
    <mergeCell ref="CJ26:CR26"/>
    <mergeCell ref="CS26:DA26"/>
    <mergeCell ref="BI25:BQ25"/>
    <mergeCell ref="BR25:BZ25"/>
    <mergeCell ref="CA25:CI25"/>
    <mergeCell ref="CJ25:CR25"/>
    <mergeCell ref="A25:F25"/>
    <mergeCell ref="G25:AI25"/>
    <mergeCell ref="AJ25:AY25"/>
    <mergeCell ref="AZ25:BH25"/>
    <mergeCell ref="CS27:DA27"/>
    <mergeCell ref="A28:F28"/>
    <mergeCell ref="G28:AI28"/>
    <mergeCell ref="AJ28:AY28"/>
    <mergeCell ref="AZ28:BH28"/>
    <mergeCell ref="BI28:BQ28"/>
    <mergeCell ref="BR28:BZ28"/>
    <mergeCell ref="CA28:CI28"/>
    <mergeCell ref="CJ28:CR28"/>
    <mergeCell ref="CS28:DA28"/>
    <mergeCell ref="BI27:BQ27"/>
    <mergeCell ref="BR27:BZ27"/>
    <mergeCell ref="CA27:CI27"/>
    <mergeCell ref="CJ27:CR27"/>
    <mergeCell ref="A27:F27"/>
    <mergeCell ref="G27:AI27"/>
    <mergeCell ref="AJ27:AY27"/>
    <mergeCell ref="AZ27:BH27"/>
    <mergeCell ref="CS29:DA29"/>
    <mergeCell ref="A30:F30"/>
    <mergeCell ref="G30:AI30"/>
    <mergeCell ref="AJ30:AY30"/>
    <mergeCell ref="AZ30:BH30"/>
    <mergeCell ref="BI30:BQ30"/>
    <mergeCell ref="BR30:BZ30"/>
    <mergeCell ref="CA30:CI30"/>
    <mergeCell ref="CJ30:CR30"/>
    <mergeCell ref="CS30:DA30"/>
    <mergeCell ref="BI29:BQ29"/>
    <mergeCell ref="BR29:BZ29"/>
    <mergeCell ref="CA29:CI29"/>
    <mergeCell ref="CJ29:CR29"/>
    <mergeCell ref="A29:F29"/>
    <mergeCell ref="G29:AI29"/>
    <mergeCell ref="AJ29:AY29"/>
    <mergeCell ref="AZ29:BH29"/>
    <mergeCell ref="CS31:DA31"/>
    <mergeCell ref="A32:F32"/>
    <mergeCell ref="G32:AI32"/>
    <mergeCell ref="AJ32:AY32"/>
    <mergeCell ref="AZ32:BH32"/>
    <mergeCell ref="BI32:BQ32"/>
    <mergeCell ref="BR32:BZ32"/>
    <mergeCell ref="CA32:CI32"/>
    <mergeCell ref="CJ32:CR32"/>
    <mergeCell ref="CS32:DA32"/>
    <mergeCell ref="BI31:BQ31"/>
    <mergeCell ref="BR31:BZ31"/>
    <mergeCell ref="CA31:CI31"/>
    <mergeCell ref="CJ31:CR31"/>
    <mergeCell ref="A31:F31"/>
    <mergeCell ref="G31:AI31"/>
    <mergeCell ref="AJ31:AY31"/>
    <mergeCell ref="AZ31:BH31"/>
    <mergeCell ref="CS33:DA33"/>
    <mergeCell ref="A34:F34"/>
    <mergeCell ref="G34:AI34"/>
    <mergeCell ref="AJ34:AY34"/>
    <mergeCell ref="AZ34:BH34"/>
    <mergeCell ref="BI34:BQ34"/>
    <mergeCell ref="BR34:BZ34"/>
    <mergeCell ref="CA34:CI34"/>
    <mergeCell ref="CJ34:CR34"/>
    <mergeCell ref="CS34:DA34"/>
    <mergeCell ref="BI33:BQ33"/>
    <mergeCell ref="BR33:BZ33"/>
    <mergeCell ref="CA33:CI33"/>
    <mergeCell ref="CJ33:CR33"/>
    <mergeCell ref="A33:F33"/>
    <mergeCell ref="G33:AI33"/>
    <mergeCell ref="AJ33:AY33"/>
    <mergeCell ref="AZ33:BH33"/>
    <mergeCell ref="CS35:DA35"/>
    <mergeCell ref="A36:F36"/>
    <mergeCell ref="G36:AI36"/>
    <mergeCell ref="AJ36:AY36"/>
    <mergeCell ref="AZ36:BH36"/>
    <mergeCell ref="BI36:BQ36"/>
    <mergeCell ref="BR36:BZ36"/>
    <mergeCell ref="CA36:CI36"/>
    <mergeCell ref="CJ36:CR36"/>
    <mergeCell ref="CS36:DA36"/>
    <mergeCell ref="BI35:BQ35"/>
    <mergeCell ref="BR35:BZ35"/>
    <mergeCell ref="CA35:CI35"/>
    <mergeCell ref="CJ35:CR35"/>
    <mergeCell ref="A35:F35"/>
    <mergeCell ref="G35:AI35"/>
    <mergeCell ref="AJ35:AY35"/>
    <mergeCell ref="AZ35:BH35"/>
    <mergeCell ref="A47:DA47"/>
    <mergeCell ref="A41:DA41"/>
    <mergeCell ref="CS37:DA37"/>
    <mergeCell ref="A38:F38"/>
    <mergeCell ref="G38:AI38"/>
    <mergeCell ref="AJ38:AY38"/>
    <mergeCell ref="AZ38:BH38"/>
    <mergeCell ref="BI38:BQ38"/>
    <mergeCell ref="BR38:BZ38"/>
    <mergeCell ref="CA38:CI38"/>
    <mergeCell ref="CJ38:CR38"/>
    <mergeCell ref="CS38:DA38"/>
    <mergeCell ref="BI37:BQ37"/>
    <mergeCell ref="BR37:BZ37"/>
    <mergeCell ref="CA37:CI37"/>
    <mergeCell ref="CJ37:CR37"/>
    <mergeCell ref="A37:F37"/>
    <mergeCell ref="G37:AI37"/>
    <mergeCell ref="AJ37:AY37"/>
    <mergeCell ref="AZ37:BH37"/>
    <mergeCell ref="CS39:DA39"/>
    <mergeCell ref="V46:DA46"/>
    <mergeCell ref="BI39:BQ39"/>
    <mergeCell ref="BR39:BZ39"/>
    <mergeCell ref="CA39:CI39"/>
    <mergeCell ref="CJ39:CR39"/>
    <mergeCell ref="A39:F39"/>
    <mergeCell ref="G39:AI39"/>
    <mergeCell ref="AJ39:AY39"/>
    <mergeCell ref="AZ39:BH39"/>
  </mergeCells>
  <phoneticPr fontId="0" type="noConversion"/>
  <pageMargins left="0.78740157480314965" right="0.51181102362204722" top="0.59055118110236227" bottom="0.39370078740157483" header="0.19685039370078741" footer="0.19685039370078741"/>
  <pageSetup paperSize="9"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Company>КонсультантПлюс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Касилина Оксана Викторовна</cp:lastModifiedBy>
  <cp:lastPrinted>2025-04-30T11:33:45Z</cp:lastPrinted>
  <dcterms:created xsi:type="dcterms:W3CDTF">2011-01-11T10:25:48Z</dcterms:created>
  <dcterms:modified xsi:type="dcterms:W3CDTF">2026-04-30T06:33:11Z</dcterms:modified>
</cp:coreProperties>
</file>