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activeTab="2"/>
  </bookViews>
  <sheets>
    <sheet name="20.1" sheetId="1" r:id="rId1"/>
    <sheet name="20.2" sheetId="2" r:id="rId2"/>
    <sheet name="20.3" sheetId="3" r:id="rId3"/>
    <sheet name="20.4" sheetId="4" r:id="rId4"/>
  </sheets>
  <externalReferences>
    <externalReference r:id="rId5"/>
  </externalReferences>
  <definedNames>
    <definedName name="_xlnm.Print_Titles" localSheetId="0">'20.1'!$18:$18</definedName>
    <definedName name="_xlnm.Print_Area" localSheetId="0">'20.1'!$A$1:$Z$67</definedName>
    <definedName name="_xlnm.Print_Area" localSheetId="1">'20.2'!$A$1:$P$51</definedName>
    <definedName name="_xlnm.Print_Area" localSheetId="2">'20.3'!$A$1:$U$43</definedName>
    <definedName name="_xlnm.Print_Area" localSheetId="3">'20.4'!$A$1:$L$22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0" i="4" l="1"/>
  <c r="E11" i="3"/>
  <c r="F11" i="2"/>
  <c r="P19" i="3"/>
  <c r="L19" i="3"/>
  <c r="D19" i="3"/>
  <c r="C19" i="3"/>
  <c r="B19" i="3"/>
  <c r="G8" i="3"/>
  <c r="S21" i="1"/>
  <c r="X21" i="1" s="1"/>
  <c r="S20" i="1"/>
  <c r="X20" i="1" s="1"/>
  <c r="S19" i="1"/>
  <c r="S24" i="1" s="1"/>
  <c r="X19" i="1" l="1"/>
  <c r="X22" i="1" s="1"/>
  <c r="G19" i="3" s="1"/>
  <c r="H19" i="3" s="1"/>
  <c r="O19" i="3" s="1"/>
  <c r="I19" i="3" s="1"/>
  <c r="K19" i="3" s="1"/>
  <c r="M19" i="3" s="1"/>
</calcChain>
</file>

<file path=xl/sharedStrings.xml><?xml version="1.0" encoding="utf-8"?>
<sst xmlns="http://schemas.openxmlformats.org/spreadsheetml/2006/main" count="258" uniqueCount="174">
  <si>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</si>
  <si>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</si>
  <si>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</si>
  <si>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</si>
  <si>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</si>
  <si>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Инвестиционная программа_______________________________________________</t>
  </si>
  <si>
    <t>Публичное акционерное общество  "Рязанская энергетическая сбытовая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</si>
  <si>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</si>
  <si>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</si>
  <si>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</si>
  <si>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</si>
  <si>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типового технологического решения</t>
  </si>
  <si>
    <t>Наименование УНЦ</t>
  </si>
  <si>
    <t>Наименование одного объекта, где реализуется  технологическое решение (мероприятие)</t>
  </si>
  <si>
    <t xml:space="preserve">Номер этапа строительства
(реализации проекта) </t>
  </si>
  <si>
    <t>Текущая стадия реализации (этапа) инвестиционного проекта (строительства объекта)</t>
  </si>
  <si>
    <t>Планируемый (фактический) срок ввода объекта в эксплуатацию, год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</si>
  <si>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</si>
  <si>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</si>
  <si>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</si>
  <si>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</si>
  <si>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</si>
  <si>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</si>
  <si>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</si>
  <si>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</si>
  <si>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 Кф1</t>
  </si>
  <si>
    <t>Расчетный коэффициент УНЦ Кф2</t>
  </si>
  <si>
    <t>Расчетный коэффициент УНЦ Кф3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</si>
  <si>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</si>
  <si>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</si>
  <si>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</si>
  <si>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</si>
  <si>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</si>
  <si>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rPr>
        <sz val="12"/>
        <rFont val="Times New Roman"/>
        <family val="1"/>
        <charset val="204"/>
      </rP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</si>
  <si>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Приобретение и установка интеллектуальных систем учета</t>
  </si>
  <si>
    <t>K_A0804-1104</t>
  </si>
  <si>
    <t>Прибор учета однофазный</t>
  </si>
  <si>
    <t>ИСУ в МКД  в зоне обслуживания ПАО "РЭСК"</t>
  </si>
  <si>
    <t>нд</t>
  </si>
  <si>
    <t>точка учета</t>
  </si>
  <si>
    <t>А1-15</t>
  </si>
  <si>
    <t>Прибор учета трехфазный непосредственного включения</t>
  </si>
  <si>
    <t>А1-16</t>
  </si>
  <si>
    <t>Прибор учета трехфазный полукосвенного включения</t>
  </si>
  <si>
    <t>1</t>
  </si>
  <si>
    <t>А1-81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</si>
  <si>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</si>
  <si>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rgb="FF000000"/>
        <rFont val="Times New Roman"/>
        <family val="1"/>
        <charset val="204"/>
      </rPr>
      <t>1)</t>
    </r>
    <r>
      <rPr>
        <sz val="12"/>
        <color rgb="FF000000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</si>
  <si>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</si>
  <si>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</si>
  <si>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</si>
  <si>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</si>
  <si>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</si>
  <si>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</si>
  <si>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</si>
  <si>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</si>
  <si>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</si>
  <si>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</si>
  <si>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</si>
  <si>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</si>
  <si>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</si>
  <si>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</si>
  <si>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</si>
  <si>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</si>
  <si>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</si>
  <si>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</si>
  <si>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</si>
  <si>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</si>
  <si>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</si>
  <si>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</si>
  <si>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</si>
  <si>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</si>
  <si>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</si>
  <si>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</si>
  <si>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</si>
  <si>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</si>
  <si>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</si>
  <si>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</si>
  <si>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</si>
  <si>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</si>
  <si>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</si>
  <si>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</si>
  <si>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</si>
  <si>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</si>
  <si>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</si>
  <si>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</si>
  <si>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</si>
  <si>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</si>
  <si>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</si>
  <si>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Инвестиционная программа  Публичное акционерное общество  "Рязанская энергетическая сбытовая компания"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</si>
  <si>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</si>
  <si>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</si>
  <si>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</si>
  <si>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</si>
  <si>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</si>
  <si>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</si>
  <si>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</si>
  <si>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</si>
  <si>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</si>
  <si>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rPr>
        <sz val="12"/>
        <rFont val="Times New Roman"/>
        <family val="1"/>
        <charset val="204"/>
      </rP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</si>
  <si>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</si>
  <si>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</si>
  <si>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</si>
  <si>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</si>
  <si>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</si>
  <si>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</si>
  <si>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</si>
  <si>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</si>
  <si>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</si>
  <si>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</si>
  <si>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</si>
  <si>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</si>
  <si>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</si>
  <si>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</si>
  <si>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</si>
  <si>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</si>
  <si>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</si>
  <si>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</si>
  <si>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</si>
  <si>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</si>
  <si>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</si>
  <si>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</si>
  <si>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</si>
  <si>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</si>
  <si>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</si>
  <si>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</si>
  <si>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</si>
  <si>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</si>
  <si>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</si>
  <si>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</si>
  <si>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</si>
  <si>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</si>
  <si>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rPr>
        <sz val="12"/>
        <rFont val="Times New Roman"/>
        <family val="1"/>
        <charset val="204"/>
      </rP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</si>
  <si>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rPr>
        <sz val="12"/>
        <rFont val="Times New Roman"/>
        <family val="1"/>
        <charset val="204"/>
      </rP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</si>
  <si>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rPr>
        <sz val="12"/>
        <rFont val="Times New Roman"/>
        <family val="1"/>
        <charset val="204"/>
      </rP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</si>
  <si>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rPr>
        <sz val="12"/>
        <rFont val="Times New Roman"/>
        <family val="1"/>
        <charset val="204"/>
      </rP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</si>
  <si>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ОФПР 2025</t>
  </si>
  <si>
    <t>ОФПР2026</t>
  </si>
  <si>
    <t>ОФПР2027</t>
  </si>
  <si>
    <t>ОФПР2028</t>
  </si>
  <si>
    <t>ОФПР2029</t>
  </si>
  <si>
    <t>ОФПР2030</t>
  </si>
  <si>
    <t>в текущих ценах, млн рублей (без НДС) (данные формы 20.1)</t>
  </si>
  <si>
    <r>
      <rPr>
        <sz val="12"/>
        <color rgb="FF000000"/>
        <rFont val="Times New Roman"/>
        <family val="1"/>
        <charset val="1"/>
      </rP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  <charset val="1"/>
      </rPr>
      <t>d в текущих ценах, млн рублей (с НДС) (данные формы 2 - п.16.3 (16.1))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</si>
  <si>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</si>
  <si>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</si>
  <si>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rPr>
        <sz val="12"/>
        <color rgb="FF000000"/>
        <rFont val="Times New Roman"/>
        <family val="1"/>
        <charset val="1"/>
      </rP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  <charset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</si>
  <si>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15.2</t>
  </si>
  <si>
    <t>15.3</t>
  </si>
  <si>
    <t>15.4</t>
  </si>
  <si>
    <t>15.5</t>
  </si>
  <si>
    <t>15.6</t>
  </si>
  <si>
    <t>15.7</t>
  </si>
  <si>
    <r>
      <rPr>
        <vertAlign val="superscript"/>
        <sz val="12"/>
        <color rgb="FF000000"/>
        <rFont val="Times New Roman"/>
        <family val="1"/>
        <charset val="204"/>
      </rPr>
      <t>2)</t>
    </r>
    <r>
      <rPr>
        <sz val="12"/>
        <color rgb="FF000000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</si>
  <si>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rgb="FF000000"/>
        <rFont val="Times New Roman"/>
        <family val="1"/>
        <charset val="204"/>
      </rPr>
      <t>3)</t>
    </r>
    <r>
      <rPr>
        <sz val="12"/>
        <color rgb="FF000000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</si>
  <si>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rgb="FF000000"/>
        <rFont val="Times New Roman"/>
        <family val="1"/>
        <charset val="204"/>
      </rPr>
      <t>4)</t>
    </r>
    <r>
      <rPr>
        <sz val="12"/>
        <color rgb="FF000000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</si>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</sst>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\-??_р_._-;_-@_-"/>
    <numFmt numFmtId="165" formatCode="#,##0_ ;\-#,##0\ "/>
    <numFmt numFmtId="166" formatCode="_-* #,##0.00\ _р_._-;\-* #,##0.00\ _р_._-;_-* \-??\ _р_._-;_-@_-"/>
    <numFmt numFmtId="167" formatCode="_-* #,##0.00\ _₽_-;\-* #,##0.00\ _₽_-;_-* \-??\ _₽_-;_-@_-"/>
    <numFmt numFmtId="168" formatCode="0.000"/>
    <numFmt numFmtId="169" formatCode="0.0"/>
    <numFmt numFmtId="173" formatCode="0.0000000"/>
    <numFmt numFmtId="175" formatCode="0.000000000"/>
    <numFmt numFmtId="176" formatCode="0.0000000000"/>
  </numFmts>
  <fonts count="4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name val="Arial"/>
      <family val="1"/>
      <charset val="1"/>
    </font>
    <font>
      <sz val="10"/>
      <name val="Arial"/>
      <family val="2"/>
      <charset val="1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8"/>
      <color rgb="FF003366"/>
      <name val="Cambria"/>
      <family val="2"/>
      <charset val="204"/>
    </font>
    <font>
      <sz val="11"/>
      <color rgb="FF99330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1"/>
    </font>
    <font>
      <b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charset val="1"/>
    </font>
    <font>
      <u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62">
    <xf numFmtId="0" fontId="0" fillId="0" borderId="0"/>
    <xf numFmtId="9" fontId="48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3" fillId="0" borderId="0"/>
    <xf numFmtId="0" fontId="4" fillId="0" borderId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5" fillId="7" borderId="1" applyProtection="0"/>
    <xf numFmtId="0" fontId="5" fillId="7" borderId="1" applyProtection="0"/>
    <xf numFmtId="0" fontId="5" fillId="7" borderId="1" applyProtection="0"/>
    <xf numFmtId="0" fontId="6" fillId="20" borderId="2" applyProtection="0"/>
    <xf numFmtId="0" fontId="6" fillId="20" borderId="2" applyProtection="0"/>
    <xf numFmtId="0" fontId="6" fillId="20" borderId="2" applyProtection="0"/>
    <xf numFmtId="0" fontId="6" fillId="20" borderId="2" applyProtection="0"/>
    <xf numFmtId="0" fontId="7" fillId="20" borderId="1" applyProtection="0"/>
    <xf numFmtId="0" fontId="7" fillId="20" borderId="1" applyProtection="0"/>
    <xf numFmtId="0" fontId="7" fillId="20" borderId="1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0" borderId="6" applyProtection="0"/>
    <xf numFmtId="0" fontId="11" fillId="0" borderId="6" applyProtection="0"/>
    <xf numFmtId="0" fontId="11" fillId="0" borderId="6" applyProtection="0"/>
    <xf numFmtId="0" fontId="11" fillId="0" borderId="6" applyProtection="0"/>
    <xf numFmtId="0" fontId="12" fillId="21" borderId="7" applyProtection="0"/>
    <xf numFmtId="0" fontId="13" fillId="0" borderId="0" applyBorder="0" applyProtection="0"/>
    <xf numFmtId="0" fontId="14" fillId="22" borderId="0" applyBorder="0" applyProtection="0"/>
    <xf numFmtId="0" fontId="15" fillId="0" borderId="0"/>
    <xf numFmtId="0" fontId="15" fillId="0" borderId="0"/>
    <xf numFmtId="0" fontId="3" fillId="0" borderId="0"/>
    <xf numFmtId="0" fontId="16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48" fillId="0" borderId="0"/>
    <xf numFmtId="0" fontId="15" fillId="0" borderId="0"/>
    <xf numFmtId="0" fontId="16" fillId="0" borderId="0"/>
    <xf numFmtId="0" fontId="15" fillId="0" borderId="0"/>
    <xf numFmtId="0" fontId="18" fillId="0" borderId="0"/>
    <xf numFmtId="0" fontId="15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Border="0" applyProtection="0"/>
    <xf numFmtId="0" fontId="20" fillId="0" borderId="0" applyBorder="0" applyProtection="0"/>
    <xf numFmtId="0" fontId="48" fillId="23" borderId="8" applyProtection="0"/>
    <xf numFmtId="0" fontId="48" fillId="23" borderId="8" applyProtection="0"/>
    <xf numFmtId="0" fontId="48" fillId="23" borderId="8" applyProtection="0"/>
    <xf numFmtId="0" fontId="48" fillId="23" borderId="8" applyProtection="0"/>
    <xf numFmtId="9" fontId="48" fillId="0" borderId="0" applyBorder="0" applyProtection="0"/>
    <xf numFmtId="9" fontId="48" fillId="0" borderId="0" applyBorder="0" applyProtection="0"/>
    <xf numFmtId="0" fontId="21" fillId="0" borderId="9" applyProtection="0"/>
    <xf numFmtId="0" fontId="22" fillId="0" borderId="0"/>
    <xf numFmtId="0" fontId="23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5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4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6" fontId="48" fillId="0" borderId="0" applyBorder="0" applyProtection="0"/>
    <xf numFmtId="167" fontId="48" fillId="0" borderId="0" applyBorder="0" applyProtection="0"/>
    <xf numFmtId="0" fontId="24" fillId="4" borderId="0" applyBorder="0" applyProtection="0"/>
  </cellStyleXfs>
  <cellXfs count="112">
    <xf numFmtId="0" fontId="0" fillId="0" borderId="0" xfId="0"/>
    <xf numFmtId="0" fontId="15" fillId="0" borderId="0" xfId="53" applyFont="1" applyAlignment="1" applyProtection="1"/>
    <xf numFmtId="49" fontId="15" fillId="0" borderId="0" xfId="53" applyNumberFormat="1" applyFont="1" applyAlignment="1" applyProtection="1">
      <alignment horizontal="center"/>
    </xf>
    <xf numFmtId="0" fontId="15" fillId="0" borderId="0" xfId="53" applyFont="1" applyAlignment="1" applyProtection="1">
      <alignment wrapText="1"/>
    </xf>
    <xf numFmtId="0" fontId="15" fillId="0" borderId="0" xfId="53" applyFont="1" applyAlignment="1" applyProtection="1">
      <alignment horizontal="center" wrapText="1"/>
    </xf>
    <xf numFmtId="0" fontId="15" fillId="0" borderId="0" xfId="53" applyFont="1" applyAlignment="1" applyProtection="1">
      <alignment horizontal="center"/>
    </xf>
    <xf numFmtId="0" fontId="25" fillId="0" borderId="0" xfId="56" applyFont="1" applyAlignment="1" applyProtection="1">
      <alignment horizontal="right" vertical="center"/>
    </xf>
    <xf numFmtId="0" fontId="25" fillId="0" borderId="0" xfId="56" applyFont="1" applyAlignment="1" applyProtection="1">
      <alignment horizontal="right"/>
    </xf>
    <xf numFmtId="0" fontId="26" fillId="0" borderId="0" xfId="53" applyFont="1" applyAlignment="1" applyProtection="1">
      <alignment horizontal="center" vertical="center" wrapText="1"/>
    </xf>
    <xf numFmtId="0" fontId="26" fillId="0" borderId="0" xfId="53" applyFont="1" applyAlignment="1" applyProtection="1">
      <alignment vertical="center"/>
    </xf>
    <xf numFmtId="0" fontId="26" fillId="0" borderId="0" xfId="53" applyFont="1" applyAlignment="1" applyProtection="1">
      <alignment horizontal="center"/>
    </xf>
    <xf numFmtId="0" fontId="26" fillId="0" borderId="0" xfId="53" applyFont="1" applyAlignment="1" applyProtection="1"/>
    <xf numFmtId="0" fontId="15" fillId="0" borderId="0" xfId="53" applyFont="1" applyBorder="1" applyAlignment="1" applyProtection="1">
      <alignment vertical="center"/>
    </xf>
    <xf numFmtId="0" fontId="27" fillId="0" borderId="0" xfId="53" applyFont="1" applyBorder="1" applyAlignment="1" applyProtection="1">
      <alignment vertical="center"/>
    </xf>
    <xf numFmtId="49" fontId="15" fillId="0" borderId="0" xfId="53" applyNumberFormat="1" applyFont="1" applyAlignment="1" applyProtection="1"/>
    <xf numFmtId="0" fontId="28" fillId="0" borderId="0" xfId="171" applyFont="1" applyAlignment="1" applyProtection="1">
      <alignment vertical="top"/>
    </xf>
    <xf numFmtId="0" fontId="15" fillId="0" borderId="0" xfId="53" applyFont="1" applyBorder="1" applyAlignment="1" applyProtection="1"/>
    <xf numFmtId="0" fontId="0" fillId="0" borderId="0" xfId="0" applyAlignment="1" applyProtection="1"/>
    <xf numFmtId="0" fontId="29" fillId="0" borderId="0" xfId="0" applyFont="1" applyAlignment="1" applyProtection="1"/>
    <xf numFmtId="3" fontId="29" fillId="0" borderId="0" xfId="0" applyNumberFormat="1" applyFont="1" applyAlignment="1" applyProtection="1"/>
    <xf numFmtId="0" fontId="15" fillId="0" borderId="0" xfId="53" applyFont="1" applyAlignment="1" applyProtection="1">
      <alignment vertical="center"/>
    </xf>
    <xf numFmtId="0" fontId="30" fillId="0" borderId="0" xfId="53" applyFont="1" applyAlignment="1" applyProtection="1">
      <alignment vertical="center"/>
    </xf>
    <xf numFmtId="0" fontId="15" fillId="0" borderId="10" xfId="53" applyFont="1" applyBorder="1" applyAlignment="1" applyProtection="1">
      <alignment horizontal="center" vertical="center" wrapText="1"/>
    </xf>
    <xf numFmtId="0" fontId="15" fillId="0" borderId="0" xfId="53" applyFont="1" applyAlignment="1" applyProtection="1">
      <alignment horizontal="center" vertical="center" wrapText="1"/>
    </xf>
    <xf numFmtId="3" fontId="15" fillId="0" borderId="10" xfId="53" applyNumberFormat="1" applyFont="1" applyBorder="1" applyAlignment="1" applyProtection="1">
      <alignment horizontal="center" vertical="center" wrapText="1"/>
    </xf>
    <xf numFmtId="0" fontId="30" fillId="0" borderId="0" xfId="53" applyFont="1" applyAlignment="1" applyProtection="1">
      <alignment horizontal="center" vertical="center" wrapText="1"/>
    </xf>
    <xf numFmtId="4" fontId="15" fillId="0" borderId="10" xfId="53" applyNumberFormat="1" applyFont="1" applyBorder="1" applyAlignment="1" applyProtection="1">
      <alignment horizontal="center" vertical="center" wrapText="1"/>
    </xf>
    <xf numFmtId="49" fontId="15" fillId="0" borderId="10" xfId="53" applyNumberFormat="1" applyFont="1" applyBorder="1" applyAlignment="1" applyProtection="1">
      <alignment horizontal="center" vertical="center" wrapText="1"/>
    </xf>
    <xf numFmtId="0" fontId="15" fillId="0" borderId="10" xfId="53" applyFont="1" applyBorder="1" applyAlignment="1" applyProtection="1">
      <alignment horizontal="left" vertical="center"/>
    </xf>
    <xf numFmtId="0" fontId="15" fillId="0" borderId="10" xfId="53" applyFont="1" applyBorder="1" applyAlignment="1" applyProtection="1">
      <alignment vertical="center" wrapText="1"/>
    </xf>
    <xf numFmtId="0" fontId="15" fillId="0" borderId="10" xfId="0" applyFont="1" applyBorder="1" applyAlignment="1" applyProtection="1">
      <alignment horizontal="center" vertical="center" wrapText="1"/>
    </xf>
    <xf numFmtId="4" fontId="15" fillId="0" borderId="10" xfId="0" applyNumberFormat="1" applyFont="1" applyBorder="1" applyAlignment="1" applyProtection="1">
      <alignment horizontal="center" vertical="center" wrapText="1"/>
    </xf>
    <xf numFmtId="49" fontId="32" fillId="0" borderId="0" xfId="0" applyNumberFormat="1" applyFont="1" applyBorder="1" applyAlignment="1" applyProtection="1">
      <alignment horizontal="left" vertical="center"/>
    </xf>
    <xf numFmtId="3" fontId="15" fillId="0" borderId="0" xfId="53" applyNumberFormat="1" applyFont="1" applyAlignment="1" applyProtection="1">
      <alignment horizontal="center" wrapText="1"/>
    </xf>
    <xf numFmtId="3" fontId="15" fillId="0" borderId="0" xfId="53" applyNumberFormat="1" applyFont="1" applyAlignment="1" applyProtection="1">
      <alignment horizontal="center"/>
    </xf>
    <xf numFmtId="0" fontId="15" fillId="0" borderId="0" xfId="53" applyFont="1" applyAlignment="1" applyProtection="1">
      <alignment horizontal="left"/>
    </xf>
    <xf numFmtId="49" fontId="27" fillId="0" borderId="0" xfId="53" applyNumberFormat="1" applyFont="1" applyAlignment="1" applyProtection="1">
      <alignment horizontal="left"/>
    </xf>
    <xf numFmtId="49" fontId="15" fillId="0" borderId="0" xfId="53" applyNumberFormat="1" applyFont="1" applyAlignment="1" applyProtection="1">
      <alignment horizontal="left"/>
    </xf>
    <xf numFmtId="0" fontId="15" fillId="0" borderId="0" xfId="53" applyFont="1" applyAlignment="1" applyProtection="1">
      <alignment horizontal="left" wrapText="1"/>
    </xf>
    <xf numFmtId="3" fontId="15" fillId="0" borderId="0" xfId="53" applyNumberFormat="1" applyFont="1" applyAlignment="1" applyProtection="1">
      <alignment horizontal="left" wrapText="1"/>
    </xf>
    <xf numFmtId="0" fontId="32" fillId="0" borderId="0" xfId="0" applyFont="1" applyAlignment="1" applyProtection="1">
      <alignment horizontal="left"/>
    </xf>
    <xf numFmtId="0" fontId="33" fillId="0" borderId="0" xfId="0" applyFont="1" applyAlignment="1" applyProtection="1">
      <alignment vertical="top" wrapText="1"/>
    </xf>
    <xf numFmtId="0" fontId="32" fillId="0" borderId="0" xfId="0" applyFont="1" applyAlignment="1" applyProtection="1">
      <alignment horizontal="left" vertical="top" wrapText="1"/>
    </xf>
    <xf numFmtId="0" fontId="15" fillId="0" borderId="0" xfId="53" applyFont="1" applyAlignment="1" applyProtection="1">
      <alignment horizontal="left" vertical="top" wrapText="1"/>
    </xf>
    <xf numFmtId="0" fontId="26" fillId="0" borderId="0" xfId="53" applyFont="1" applyAlignment="1" applyProtection="1">
      <alignment vertical="center" wrapText="1"/>
    </xf>
    <xf numFmtId="0" fontId="30" fillId="0" borderId="0" xfId="53" applyFont="1" applyBorder="1" applyAlignment="1" applyProtection="1">
      <alignment vertical="center"/>
    </xf>
    <xf numFmtId="0" fontId="29" fillId="0" borderId="0" xfId="0" applyFont="1" applyAlignment="1" applyProtection="1">
      <alignment horizontal="center"/>
    </xf>
    <xf numFmtId="0" fontId="15" fillId="0" borderId="12" xfId="53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/>
    </xf>
    <xf numFmtId="0" fontId="29" fillId="0" borderId="10" xfId="0" applyFont="1" applyBorder="1" applyAlignment="1" applyProtection="1"/>
    <xf numFmtId="0" fontId="32" fillId="0" borderId="0" xfId="0" applyFont="1" applyAlignment="1" applyProtection="1">
      <alignment vertical="top" wrapText="1"/>
    </xf>
    <xf numFmtId="0" fontId="32" fillId="0" borderId="0" xfId="0" applyFont="1" applyAlignment="1" applyProtection="1">
      <alignment vertical="top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/>
    <xf numFmtId="2" fontId="15" fillId="0" borderId="0" xfId="53" applyNumberFormat="1" applyFont="1" applyAlignment="1" applyProtection="1"/>
    <xf numFmtId="168" fontId="29" fillId="0" borderId="0" xfId="0" applyNumberFormat="1" applyFont="1" applyAlignment="1" applyProtection="1"/>
    <xf numFmtId="168" fontId="30" fillId="0" borderId="0" xfId="53" applyNumberFormat="1" applyFont="1" applyAlignment="1" applyProtection="1">
      <alignment vertical="center"/>
    </xf>
    <xf numFmtId="2" fontId="29" fillId="0" borderId="0" xfId="0" applyNumberFormat="1" applyFont="1" applyAlignment="1" applyProtection="1"/>
    <xf numFmtId="169" fontId="15" fillId="0" borderId="0" xfId="0" applyNumberFormat="1" applyFont="1" applyAlignment="1" applyProtection="1">
      <alignment horizontal="center" wrapText="1"/>
    </xf>
    <xf numFmtId="0" fontId="15" fillId="0" borderId="13" xfId="0" applyFont="1" applyBorder="1" applyAlignment="1" applyProtection="1"/>
    <xf numFmtId="0" fontId="38" fillId="0" borderId="1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/>
    <xf numFmtId="16" fontId="15" fillId="0" borderId="10" xfId="53" applyNumberFormat="1" applyFont="1" applyBorder="1" applyAlignment="1" applyProtection="1">
      <alignment horizontal="center" vertical="center" wrapText="1"/>
    </xf>
    <xf numFmtId="4" fontId="32" fillId="0" borderId="12" xfId="171" applyNumberFormat="1" applyFont="1" applyBorder="1" applyAlignment="1" applyProtection="1">
      <alignment horizontal="center" vertical="center" wrapText="1"/>
    </xf>
    <xf numFmtId="2" fontId="15" fillId="0" borderId="10" xfId="53" applyNumberFormat="1" applyFont="1" applyBorder="1" applyAlignment="1" applyProtection="1">
      <alignment horizontal="center" vertical="center" wrapText="1"/>
    </xf>
    <xf numFmtId="4" fontId="15" fillId="0" borderId="12" xfId="53" applyNumberFormat="1" applyFont="1" applyBorder="1" applyAlignment="1" applyProtection="1">
      <alignment horizontal="center" vertical="center" wrapText="1"/>
    </xf>
    <xf numFmtId="0" fontId="41" fillId="0" borderId="0" xfId="0" applyFont="1" applyAlignment="1" applyProtection="1">
      <alignment horizontal="center"/>
    </xf>
    <xf numFmtId="0" fontId="41" fillId="0" borderId="0" xfId="0" applyFont="1" applyAlignment="1" applyProtection="1"/>
    <xf numFmtId="0" fontId="42" fillId="0" borderId="0" xfId="0" applyFont="1" applyAlignment="1" applyProtection="1">
      <alignment horizontal="center"/>
    </xf>
    <xf numFmtId="0" fontId="42" fillId="0" borderId="0" xfId="0" applyFont="1" applyAlignment="1" applyProtection="1"/>
    <xf numFmtId="0" fontId="42" fillId="0" borderId="0" xfId="0" applyFont="1" applyAlignment="1" applyProtection="1">
      <alignment horizontal="left"/>
    </xf>
    <xf numFmtId="0" fontId="4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 vertical="top"/>
    </xf>
    <xf numFmtId="49" fontId="44" fillId="0" borderId="0" xfId="0" applyNumberFormat="1" applyFont="1" applyAlignment="1" applyProtection="1"/>
    <xf numFmtId="0" fontId="45" fillId="0" borderId="0" xfId="0" applyFont="1" applyAlignment="1" applyProtection="1"/>
    <xf numFmtId="0" fontId="32" fillId="0" borderId="0" xfId="0" applyFont="1" applyAlignment="1" applyProtection="1"/>
    <xf numFmtId="49" fontId="32" fillId="0" borderId="0" xfId="0" applyNumberFormat="1" applyFont="1" applyBorder="1" applyAlignment="1" applyProtection="1">
      <alignment vertical="center" wrapText="1"/>
    </xf>
    <xf numFmtId="0" fontId="46" fillId="0" borderId="0" xfId="0" applyFont="1" applyAlignment="1" applyProtection="1"/>
    <xf numFmtId="0" fontId="32" fillId="0" borderId="10" xfId="0" applyFont="1" applyBorder="1" applyAlignment="1" applyProtection="1">
      <alignment horizontal="center" vertical="center"/>
    </xf>
    <xf numFmtId="4" fontId="15" fillId="0" borderId="10" xfId="1" applyNumberFormat="1" applyFont="1" applyBorder="1" applyAlignment="1" applyProtection="1">
      <alignment horizontal="center" wrapText="1"/>
    </xf>
    <xf numFmtId="0" fontId="32" fillId="0" borderId="0" xfId="0" applyFont="1" applyBorder="1" applyAlignment="1" applyProtection="1">
      <alignment horizontal="center" vertical="center"/>
    </xf>
    <xf numFmtId="169" fontId="15" fillId="0" borderId="0" xfId="0" applyNumberFormat="1" applyFont="1" applyBorder="1" applyAlignment="1" applyProtection="1">
      <alignment horizontal="center" wrapText="1"/>
    </xf>
    <xf numFmtId="0" fontId="47" fillId="0" borderId="0" xfId="0" applyFont="1" applyAlignment="1" applyProtection="1"/>
    <xf numFmtId="0" fontId="41" fillId="0" borderId="0" xfId="0" applyFont="1" applyAlignment="1" applyProtection="1">
      <alignment horizontal="center" wrapText="1"/>
    </xf>
    <xf numFmtId="0" fontId="41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45" fillId="0" borderId="0" xfId="0" applyFont="1" applyAlignment="1" applyProtection="1">
      <alignment wrapText="1"/>
    </xf>
    <xf numFmtId="0" fontId="0" fillId="0" borderId="0" xfId="0" applyBorder="1" applyAlignment="1" applyProtection="1"/>
    <xf numFmtId="0" fontId="15" fillId="0" borderId="0" xfId="53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horizontal="center" vertical="center"/>
    </xf>
    <xf numFmtId="3" fontId="15" fillId="0" borderId="10" xfId="53" applyNumberFormat="1" applyFont="1" applyFill="1" applyBorder="1" applyAlignment="1" applyProtection="1">
      <alignment horizontal="center" vertical="center" wrapText="1"/>
    </xf>
    <xf numFmtId="0" fontId="32" fillId="0" borderId="0" xfId="0" applyFont="1" applyBorder="1" applyAlignment="1" applyProtection="1">
      <alignment horizontal="left" vertical="top" wrapText="1"/>
    </xf>
    <xf numFmtId="0" fontId="32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top"/>
    </xf>
    <xf numFmtId="49" fontId="31" fillId="0" borderId="0" xfId="0" applyNumberFormat="1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15" fillId="0" borderId="10" xfId="53" applyFont="1" applyBorder="1" applyAlignment="1" applyProtection="1">
      <alignment horizontal="center" vertical="center" wrapText="1"/>
    </xf>
    <xf numFmtId="0" fontId="26" fillId="0" borderId="0" xfId="53" applyFont="1" applyBorder="1" applyAlignment="1" applyProtection="1">
      <alignment horizontal="center" vertical="center" wrapText="1"/>
    </xf>
    <xf numFmtId="0" fontId="26" fillId="0" borderId="0" xfId="53" applyFont="1" applyBorder="1" applyAlignment="1" applyProtection="1">
      <alignment horizontal="center"/>
    </xf>
    <xf numFmtId="0" fontId="15" fillId="0" borderId="11" xfId="53" applyFont="1" applyBorder="1" applyAlignment="1" applyProtection="1">
      <alignment horizontal="center" vertical="center" wrapText="1"/>
    </xf>
    <xf numFmtId="0" fontId="32" fillId="24" borderId="0" xfId="0" applyFont="1" applyFill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left" vertical="top" wrapText="1"/>
    </xf>
    <xf numFmtId="0" fontId="37" fillId="0" borderId="10" xfId="0" applyFont="1" applyBorder="1" applyAlignment="1" applyProtection="1">
      <alignment horizontal="center" vertical="center"/>
    </xf>
    <xf numFmtId="0" fontId="31" fillId="0" borderId="14" xfId="0" applyFont="1" applyBorder="1" applyAlignment="1" applyProtection="1">
      <alignment horizontal="left" vertical="center" wrapText="1"/>
    </xf>
    <xf numFmtId="0" fontId="31" fillId="0" borderId="0" xfId="0" applyFont="1" applyBorder="1" applyAlignment="1" applyProtection="1">
      <alignment horizontal="left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0" fontId="32" fillId="0" borderId="10" xfId="0" applyFont="1" applyBorder="1" applyAlignment="1" applyProtection="1">
      <alignment horizontal="center" vertical="center" wrapText="1"/>
    </xf>
    <xf numFmtId="49" fontId="32" fillId="0" borderId="10" xfId="0" applyNumberFormat="1" applyFont="1" applyBorder="1" applyAlignment="1" applyProtection="1">
      <alignment horizontal="center" vertical="center" wrapText="1"/>
    </xf>
    <xf numFmtId="173" fontId="29" fillId="0" borderId="0" xfId="0" applyNumberFormat="1" applyFont="1" applyAlignment="1" applyProtection="1"/>
    <xf numFmtId="175" fontId="29" fillId="0" borderId="0" xfId="0" applyNumberFormat="1" applyFont="1" applyAlignment="1" applyProtection="1"/>
    <xf numFmtId="176" fontId="29" fillId="0" borderId="0" xfId="0" applyNumberFormat="1" applyFont="1" applyAlignment="1" applyProtection="1"/>
  </cellXfs>
  <cellStyles count="26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вод  2 2" xfId="29"/>
    <cellStyle name="Ввод  3" xfId="30"/>
    <cellStyle name="Вывод 2" xfId="31"/>
    <cellStyle name="Вывод 2 2" xfId="32"/>
    <cellStyle name="Вывод 3" xfId="33"/>
    <cellStyle name="Вывод 4" xfId="34"/>
    <cellStyle name="Вычисление 2" xfId="35"/>
    <cellStyle name="Вычисление 2 2" xfId="36"/>
    <cellStyle name="Вычисление 3" xfId="37"/>
    <cellStyle name="Заголовок 1 2" xfId="38"/>
    <cellStyle name="Заголовок 2 2" xfId="39"/>
    <cellStyle name="Заголовок 3 2" xfId="40"/>
    <cellStyle name="Заголовок 4 2" xfId="41"/>
    <cellStyle name="Итог 2" xfId="42"/>
    <cellStyle name="Итог 2 2" xfId="43"/>
    <cellStyle name="Итог 3" xfId="44"/>
    <cellStyle name="Итог 4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0" xfId="49"/>
    <cellStyle name="Обычный 11" xfId="50"/>
    <cellStyle name="Обычный 12" xfId="51"/>
    <cellStyle name="Обычный 12 2" xfId="52"/>
    <cellStyle name="Обычный 14" xfId="53"/>
    <cellStyle name="Обычный 2" xfId="54"/>
    <cellStyle name="Обычный 2 26 2" xfId="55"/>
    <cellStyle name="Обычный 3" xfId="56"/>
    <cellStyle name="Обычный 3 2" xfId="57"/>
    <cellStyle name="Обычный 3 2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10" xfId="65"/>
    <cellStyle name="Обычный 6 2" xfId="66"/>
    <cellStyle name="Обычный 6 2 10" xfId="67"/>
    <cellStyle name="Обычный 6 2 11" xfId="68"/>
    <cellStyle name="Обычный 6 2 2" xfId="69"/>
    <cellStyle name="Обычный 6 2 2 2" xfId="70"/>
    <cellStyle name="Обычный 6 2 2 2 2" xfId="71"/>
    <cellStyle name="Обычный 6 2 2 2 2 2" xfId="72"/>
    <cellStyle name="Обычный 6 2 2 2 2 2 2" xfId="73"/>
    <cellStyle name="Обычный 6 2 2 2 2 2 3" xfId="74"/>
    <cellStyle name="Обычный 6 2 2 2 2 3" xfId="75"/>
    <cellStyle name="Обычный 6 2 2 2 2 4" xfId="76"/>
    <cellStyle name="Обычный 6 2 2 2 3" xfId="77"/>
    <cellStyle name="Обычный 6 2 2 2 3 2" xfId="78"/>
    <cellStyle name="Обычный 6 2 2 2 3 3" xfId="79"/>
    <cellStyle name="Обычный 6 2 2 2 4" xfId="80"/>
    <cellStyle name="Обычный 6 2 2 2 5" xfId="81"/>
    <cellStyle name="Обычный 6 2 2 3" xfId="82"/>
    <cellStyle name="Обычный 6 2 2 3 2" xfId="83"/>
    <cellStyle name="Обычный 6 2 2 3 2 2" xfId="84"/>
    <cellStyle name="Обычный 6 2 2 3 2 3" xfId="85"/>
    <cellStyle name="Обычный 6 2 2 3 3" xfId="86"/>
    <cellStyle name="Обычный 6 2 2 3 4" xfId="87"/>
    <cellStyle name="Обычный 6 2 2 4" xfId="88"/>
    <cellStyle name="Обычный 6 2 2 4 2" xfId="89"/>
    <cellStyle name="Обычный 6 2 2 4 2 2" xfId="90"/>
    <cellStyle name="Обычный 6 2 2 4 2 3" xfId="91"/>
    <cellStyle name="Обычный 6 2 2 4 3" xfId="92"/>
    <cellStyle name="Обычный 6 2 2 4 4" xfId="93"/>
    <cellStyle name="Обычный 6 2 2 5" xfId="94"/>
    <cellStyle name="Обычный 6 2 2 5 2" xfId="95"/>
    <cellStyle name="Обычный 6 2 2 5 3" xfId="96"/>
    <cellStyle name="Обычный 6 2 2 6" xfId="97"/>
    <cellStyle name="Обычный 6 2 2 7" xfId="98"/>
    <cellStyle name="Обычный 6 2 2 8" xfId="99"/>
    <cellStyle name="Обычный 6 2 2 9" xfId="100"/>
    <cellStyle name="Обычный 6 2 3" xfId="101"/>
    <cellStyle name="Обычный 6 2 3 2" xfId="102"/>
    <cellStyle name="Обычный 6 2 3 2 2" xfId="103"/>
    <cellStyle name="Обычный 6 2 3 2 2 2" xfId="104"/>
    <cellStyle name="Обычный 6 2 3 2 2 2 2" xfId="105"/>
    <cellStyle name="Обычный 6 2 3 2 2 2 3" xfId="106"/>
    <cellStyle name="Обычный 6 2 3 2 2 3" xfId="107"/>
    <cellStyle name="Обычный 6 2 3 2 2 4" xfId="108"/>
    <cellStyle name="Обычный 6 2 3 2 3" xfId="109"/>
    <cellStyle name="Обычный 6 2 3 2 3 2" xfId="110"/>
    <cellStyle name="Обычный 6 2 3 2 3 3" xfId="111"/>
    <cellStyle name="Обычный 6 2 3 2 4" xfId="112"/>
    <cellStyle name="Обычный 6 2 3 2 5" xfId="113"/>
    <cellStyle name="Обычный 6 2 3 3" xfId="114"/>
    <cellStyle name="Обычный 6 2 3 3 2" xfId="115"/>
    <cellStyle name="Обычный 6 2 3 3 2 2" xfId="116"/>
    <cellStyle name="Обычный 6 2 3 3 2 3" xfId="117"/>
    <cellStyle name="Обычный 6 2 3 3 3" xfId="118"/>
    <cellStyle name="Обычный 6 2 3 3 4" xfId="119"/>
    <cellStyle name="Обычный 6 2 3 4" xfId="120"/>
    <cellStyle name="Обычный 6 2 3 4 2" xfId="121"/>
    <cellStyle name="Обычный 6 2 3 4 2 2" xfId="122"/>
    <cellStyle name="Обычный 6 2 3 4 2 3" xfId="123"/>
    <cellStyle name="Обычный 6 2 3 4 3" xfId="124"/>
    <cellStyle name="Обычный 6 2 3 4 4" xfId="125"/>
    <cellStyle name="Обычный 6 2 3 5" xfId="126"/>
    <cellStyle name="Обычный 6 2 3 5 2" xfId="127"/>
    <cellStyle name="Обычный 6 2 3 5 3" xfId="128"/>
    <cellStyle name="Обычный 6 2 3 6" xfId="129"/>
    <cellStyle name="Обычный 6 2 3 7" xfId="130"/>
    <cellStyle name="Обычный 6 2 3 8" xfId="131"/>
    <cellStyle name="Обычный 6 2 3 9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3" xfId="137"/>
    <cellStyle name="Обычный 6 2 4 4" xfId="138"/>
    <cellStyle name="Обычный 6 2 4 5" xfId="139"/>
    <cellStyle name="Обычный 6 2 5" xfId="140"/>
    <cellStyle name="Обычный 6 2 5 2" xfId="141"/>
    <cellStyle name="Обычный 6 2 5 2 2" xfId="142"/>
    <cellStyle name="Обычный 6 2 5 2 3" xfId="143"/>
    <cellStyle name="Обычный 6 2 5 3" xfId="144"/>
    <cellStyle name="Обычный 6 2 5 4" xfId="145"/>
    <cellStyle name="Обычный 6 2 6" xfId="146"/>
    <cellStyle name="Обычный 6 2 6 2" xfId="147"/>
    <cellStyle name="Обычный 6 2 6 3" xfId="148"/>
    <cellStyle name="Обычный 6 2 7" xfId="149"/>
    <cellStyle name="Обычный 6 2 8" xfId="150"/>
    <cellStyle name="Обычный 6 2 9" xfId="151"/>
    <cellStyle name="Обычный 6 3" xfId="152"/>
    <cellStyle name="Обычный 6 3 2" xfId="153"/>
    <cellStyle name="Обычный 6 3 2 2" xfId="154"/>
    <cellStyle name="Обычный 6 3 2 3" xfId="155"/>
    <cellStyle name="Обычный 6 3 3" xfId="156"/>
    <cellStyle name="Обычный 6 3 4" xfId="157"/>
    <cellStyle name="Обычный 6 4" xfId="158"/>
    <cellStyle name="Обычный 6 4 2" xfId="159"/>
    <cellStyle name="Обычный 6 4 2 2" xfId="160"/>
    <cellStyle name="Обычный 6 4 2 3" xfId="161"/>
    <cellStyle name="Обычный 6 4 3" xfId="162"/>
    <cellStyle name="Обычный 6 4 4" xfId="163"/>
    <cellStyle name="Обычный 6 5" xfId="164"/>
    <cellStyle name="Обычный 6 5 2" xfId="165"/>
    <cellStyle name="Обычный 6 5 3" xfId="166"/>
    <cellStyle name="Обычный 6 6" xfId="167"/>
    <cellStyle name="Обычный 6 7" xfId="168"/>
    <cellStyle name="Обычный 6 8" xfId="169"/>
    <cellStyle name="Обычный 6 9" xfId="170"/>
    <cellStyle name="Обычный 7" xfId="171"/>
    <cellStyle name="Обычный 7 2" xfId="172"/>
    <cellStyle name="Обычный 7 2 2" xfId="173"/>
    <cellStyle name="Обычный 7 2 2 2" xfId="174"/>
    <cellStyle name="Обычный 7 2 2 2 2" xfId="175"/>
    <cellStyle name="Обычный 7 2 2 2 3" xfId="176"/>
    <cellStyle name="Обычный 7 2 2 3" xfId="177"/>
    <cellStyle name="Обычный 7 2 2 4" xfId="178"/>
    <cellStyle name="Обычный 7 2 3" xfId="179"/>
    <cellStyle name="Обычный 7 2 3 2" xfId="180"/>
    <cellStyle name="Обычный 7 2 3 2 2" xfId="181"/>
    <cellStyle name="Обычный 7 2 3 2 3" xfId="182"/>
    <cellStyle name="Обычный 7 2 3 3" xfId="183"/>
    <cellStyle name="Обычный 7 2 3 4" xfId="184"/>
    <cellStyle name="Обычный 7 2 4" xfId="185"/>
    <cellStyle name="Обычный 7 2 4 2" xfId="186"/>
    <cellStyle name="Обычный 7 2 4 3" xfId="187"/>
    <cellStyle name="Обычный 7 2 5" xfId="188"/>
    <cellStyle name="Обычный 7 2 6" xfId="189"/>
    <cellStyle name="Обычный 7 2 7" xfId="190"/>
    <cellStyle name="Обычный 8" xfId="191"/>
    <cellStyle name="Обычный 9" xfId="192"/>
    <cellStyle name="Обычный 9 2" xfId="193"/>
    <cellStyle name="Обычный 9 2 2" xfId="194"/>
    <cellStyle name="Обычный 9 2 2 2" xfId="195"/>
    <cellStyle name="Обычный 9 2 2 3" xfId="196"/>
    <cellStyle name="Обычный 9 2 2 4" xfId="197"/>
    <cellStyle name="Обычный 9 2 3" xfId="198"/>
    <cellStyle name="Обычный 9 2 4" xfId="199"/>
    <cellStyle name="Обычный 9 3" xfId="200"/>
    <cellStyle name="Обычный 9 3 2" xfId="201"/>
    <cellStyle name="Обычный 9 3 3" xfId="202"/>
    <cellStyle name="Обычный 9 3 4" xfId="203"/>
    <cellStyle name="Обычный 9 4" xfId="204"/>
    <cellStyle name="Обычный 9 5" xfId="205"/>
    <cellStyle name="Плохой 2" xfId="206"/>
    <cellStyle name="Пояснение 2" xfId="207"/>
    <cellStyle name="Примечание 2" xfId="208"/>
    <cellStyle name="Примечание 2 2" xfId="209"/>
    <cellStyle name="Примечание 3" xfId="210"/>
    <cellStyle name="Примечание 4" xfId="211"/>
    <cellStyle name="Процентный" xfId="1" builtinId="5"/>
    <cellStyle name="Процентный 2" xfId="212"/>
    <cellStyle name="Процентный 3" xfId="213"/>
    <cellStyle name="Связанная ячейка 2" xfId="214"/>
    <cellStyle name="Стиль 1" xfId="215"/>
    <cellStyle name="Текст предупреждения 2" xfId="216"/>
    <cellStyle name="Финансовый 2" xfId="217"/>
    <cellStyle name="Финансовый 2 2" xfId="218"/>
    <cellStyle name="Финансовый 2 2 2" xfId="219"/>
    <cellStyle name="Финансовый 2 2 2 2" xfId="220"/>
    <cellStyle name="Финансовый 2 2 2 2 2" xfId="221"/>
    <cellStyle name="Финансовый 2 2 2 3" xfId="222"/>
    <cellStyle name="Финансовый 2 2 3" xfId="223"/>
    <cellStyle name="Финансовый 2 2 4" xfId="224"/>
    <cellStyle name="Финансовый 2 3" xfId="225"/>
    <cellStyle name="Финансовый 2 3 2" xfId="226"/>
    <cellStyle name="Финансовый 2 3 2 2" xfId="227"/>
    <cellStyle name="Финансовый 2 3 2 3" xfId="228"/>
    <cellStyle name="Финансовый 2 3 3" xfId="229"/>
    <cellStyle name="Финансовый 2 3 4" xfId="230"/>
    <cellStyle name="Финансовый 2 4" xfId="231"/>
    <cellStyle name="Финансовый 2 4 2" xfId="232"/>
    <cellStyle name="Финансовый 2 4 3" xfId="233"/>
    <cellStyle name="Финансовый 2 5" xfId="234"/>
    <cellStyle name="Финансовый 2 6" xfId="235"/>
    <cellStyle name="Финансовый 2 7" xfId="236"/>
    <cellStyle name="Финансовый 2 8" xfId="237"/>
    <cellStyle name="Финансовый 2 9" xfId="238"/>
    <cellStyle name="Финансовый 3" xfId="239"/>
    <cellStyle name="Финансовый 3 2" xfId="240"/>
    <cellStyle name="Финансовый 3 2 2" xfId="241"/>
    <cellStyle name="Финансовый 3 2 2 2" xfId="242"/>
    <cellStyle name="Финансовый 3 2 2 3" xfId="243"/>
    <cellStyle name="Финансовый 3 2 3" xfId="244"/>
    <cellStyle name="Финансовый 3 2 4" xfId="245"/>
    <cellStyle name="Финансовый 3 3" xfId="246"/>
    <cellStyle name="Финансовый 3 3 2" xfId="247"/>
    <cellStyle name="Финансовый 3 3 2 2" xfId="248"/>
    <cellStyle name="Финансовый 3 3 2 3" xfId="249"/>
    <cellStyle name="Финансовый 3 3 3" xfId="250"/>
    <cellStyle name="Финансовый 3 3 4" xfId="251"/>
    <cellStyle name="Финансовый 3 4" xfId="252"/>
    <cellStyle name="Финансовый 3 4 2" xfId="253"/>
    <cellStyle name="Финансовый 3 4 3" xfId="254"/>
    <cellStyle name="Финансовый 3 5" xfId="255"/>
    <cellStyle name="Финансовый 3 6" xfId="256"/>
    <cellStyle name="Финансовый 3 7" xfId="257"/>
    <cellStyle name="Финансовый 3 8" xfId="258"/>
    <cellStyle name="Финансовый 3 9" xfId="259"/>
    <cellStyle name="Финансовый 4" xfId="260"/>
    <cellStyle name="Хороший 2" xfId="2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../../C:/Users/1/AppData/Local/Temp/BNZ.6218ab0819c84b1f/&#1056;&#1077;&#1082;&#1086;&#1084;&#1077;&#1085;&#1076;&#1091;&#1077;&#1084;&#1072;&#1103;%20&#1092;&#1086;&#1088;&#1084;&#1072;%20&#1088;&#1072;&#1089;&#1095;&#1077;&#1090;&#1086;&#1074;%20&#1087;&#1086;%20&#1059;&#1053;&#1062;%20(&#1092;&#1086;&#1088;&#1084;&#1072;%2020)_&#1087;&#1088;&#1080;&#1084;&#1077;&#1088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.1"/>
      <sheetName val="20.2"/>
      <sheetName val="20.3"/>
      <sheetName val="20.4"/>
    </sheetNames>
    <sheetDataSet>
      <sheetData sheetId="0"/>
      <sheetData sheetId="1"/>
      <sheetData sheetId="2"/>
      <sheetData sheetId="3">
        <row r="17">
          <cell r="C17">
            <v>105.2557</v>
          </cell>
          <cell r="D17">
            <v>106.826398641827</v>
          </cell>
          <cell r="E17">
            <v>105.561885224957</v>
          </cell>
          <cell r="F17">
            <v>105.40060895691499</v>
          </cell>
          <cell r="G17">
            <v>105.100356465448</v>
          </cell>
          <cell r="H17">
            <v>104.90017622301799</v>
          </cell>
          <cell r="I17">
            <v>104.70002730372499</v>
          </cell>
          <cell r="J17">
            <v>104.70002730372499</v>
          </cell>
          <cell r="K17">
            <v>104.70002730372499</v>
          </cell>
          <cell r="L17">
            <v>104.70002730372499</v>
          </cell>
          <cell r="M17">
            <v>104.70002730372499</v>
          </cell>
          <cell r="N17">
            <v>104.3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8"/>
  <sheetViews>
    <sheetView zoomScale="80" zoomScaleNormal="80" workbookViewId="0">
      <selection activeCell="G12" sqref="G12"/>
    </sheetView>
  </sheetViews>
  <sheetFormatPr defaultColWidth="9.140625" defaultRowHeight="15.75" x14ac:dyDescent="0.25"/>
  <cols>
    <col min="1" max="1" width="9.140625" style="1"/>
    <col min="2" max="2" width="13.28515625" style="2" customWidth="1"/>
    <col min="3" max="3" width="37" style="2" customWidth="1"/>
    <col min="4" max="4" width="19.85546875" style="2" customWidth="1"/>
    <col min="5" max="5" width="24.85546875" style="2" customWidth="1"/>
    <col min="6" max="6" width="46" style="3" customWidth="1"/>
    <col min="7" max="7" width="29.42578125" style="3" customWidth="1"/>
    <col min="8" max="8" width="22.85546875" style="3" customWidth="1"/>
    <col min="9" max="9" width="25.7109375" style="3" customWidth="1"/>
    <col min="10" max="10" width="25.42578125" style="3" customWidth="1"/>
    <col min="11" max="11" width="16.42578125" style="4" customWidth="1"/>
    <col min="12" max="12" width="21.28515625" style="3" customWidth="1"/>
    <col min="13" max="14" width="31.28515625" style="4" customWidth="1"/>
    <col min="15" max="15" width="31.85546875" style="4" customWidth="1"/>
    <col min="16" max="16" width="15.42578125" style="4" customWidth="1"/>
    <col min="17" max="19" width="14.42578125" style="4" customWidth="1"/>
    <col min="20" max="20" width="13.7109375" style="5" customWidth="1"/>
    <col min="21" max="21" width="14.85546875" style="5" customWidth="1"/>
    <col min="22" max="22" width="22.42578125" style="5" customWidth="1"/>
    <col min="23" max="23" width="30.140625" style="5" customWidth="1"/>
    <col min="24" max="24" width="36.85546875" style="5" customWidth="1"/>
    <col min="25" max="25" width="27.7109375" style="1" customWidth="1"/>
    <col min="26" max="26" width="6" style="1" customWidth="1"/>
    <col min="27" max="37" width="9.140625" style="1"/>
    <col min="39" max="16384" width="9.140625" style="1"/>
  </cols>
  <sheetData>
    <row r="1" spans="2:38" ht="18.75" x14ac:dyDescent="0.25">
      <c r="Y1" s="6" t="s">
        <v>0</v>
      </c>
    </row>
    <row r="2" spans="2:38" ht="18.75" x14ac:dyDescent="0.3">
      <c r="Y2" s="7" t="s">
        <v>1</v>
      </c>
    </row>
    <row r="3" spans="2:38" ht="18.75" x14ac:dyDescent="0.3">
      <c r="Y3" s="7" t="s">
        <v>2</v>
      </c>
    </row>
    <row r="4" spans="2:38" ht="18.75" x14ac:dyDescent="0.3">
      <c r="Y4" s="7"/>
    </row>
    <row r="5" spans="2:38" ht="17.45" customHeight="1" x14ac:dyDescent="0.25">
      <c r="B5" s="98" t="s">
        <v>3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8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</row>
    <row r="6" spans="2:38" ht="17.45" customHeight="1" x14ac:dyDescent="0.25">
      <c r="B6" s="98" t="s">
        <v>4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8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2:38" ht="18.75" x14ac:dyDescent="0.3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10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</row>
    <row r="8" spans="2:38" x14ac:dyDescent="0.25">
      <c r="B8" s="1"/>
      <c r="C8" s="1"/>
      <c r="D8" s="1"/>
      <c r="E8" s="1"/>
      <c r="F8" s="1"/>
      <c r="G8" s="12" t="s">
        <v>5</v>
      </c>
      <c r="H8" s="13" t="s">
        <v>6</v>
      </c>
      <c r="I8" s="12"/>
      <c r="J8" s="12"/>
      <c r="K8" s="14"/>
      <c r="L8" s="14"/>
      <c r="M8" s="1"/>
      <c r="N8" s="1"/>
      <c r="W8" s="14"/>
      <c r="X8" s="14"/>
    </row>
    <row r="9" spans="2:38" x14ac:dyDescent="0.25">
      <c r="B9" s="1"/>
      <c r="C9" s="1"/>
      <c r="D9" s="1"/>
      <c r="E9" s="1"/>
      <c r="F9" s="1"/>
      <c r="G9" s="15" t="s">
        <v>7</v>
      </c>
      <c r="H9" s="15"/>
      <c r="I9" s="15"/>
      <c r="J9" s="15"/>
      <c r="K9" s="15"/>
      <c r="L9" s="15"/>
      <c r="M9" s="1"/>
      <c r="N9" s="1"/>
      <c r="W9" s="15"/>
      <c r="X9" s="15"/>
    </row>
    <row r="10" spans="2:38" x14ac:dyDescent="0.25">
      <c r="B10" s="1"/>
      <c r="C10" s="1"/>
      <c r="D10" s="1"/>
      <c r="E10" s="1"/>
      <c r="F10" s="1"/>
      <c r="G10" s="2"/>
      <c r="H10" s="2"/>
      <c r="I10" s="2"/>
      <c r="J10" s="2"/>
      <c r="K10" s="14"/>
      <c r="L10" s="14"/>
      <c r="M10" s="1"/>
      <c r="N10" s="1"/>
      <c r="W10" s="14"/>
      <c r="X10" s="14"/>
    </row>
    <row r="11" spans="2:38" s="16" customFormat="1" x14ac:dyDescent="0.25">
      <c r="G11" s="12" t="s">
        <v>173</v>
      </c>
      <c r="H11" s="12"/>
      <c r="I11" s="12"/>
      <c r="J11" s="12"/>
      <c r="AL11" s="17"/>
    </row>
    <row r="12" spans="2:38" s="18" customFormat="1" x14ac:dyDescent="0.25">
      <c r="S12" s="19"/>
      <c r="AL12" s="17"/>
    </row>
    <row r="13" spans="2:38" s="18" customFormat="1" x14ac:dyDescent="0.25">
      <c r="G13" s="12"/>
      <c r="H13" s="12"/>
      <c r="I13" s="12"/>
      <c r="J13" s="12"/>
      <c r="AL13" s="17"/>
    </row>
    <row r="14" spans="2:38" s="18" customFormat="1" x14ac:dyDescent="0.25">
      <c r="G14" s="12"/>
      <c r="H14" s="12"/>
      <c r="I14" s="12"/>
      <c r="J14" s="12"/>
      <c r="AL14" s="17"/>
    </row>
    <row r="15" spans="2:38" s="20" customFormat="1" x14ac:dyDescent="0.25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L15" s="17"/>
    </row>
    <row r="16" spans="2:38" ht="15" customHeight="1" x14ac:dyDescent="0.25">
      <c r="B16" s="97" t="s">
        <v>8</v>
      </c>
      <c r="C16" s="97" t="s">
        <v>9</v>
      </c>
      <c r="D16" s="97" t="s">
        <v>10</v>
      </c>
      <c r="E16" s="97" t="s">
        <v>11</v>
      </c>
      <c r="F16" s="97" t="s">
        <v>12</v>
      </c>
      <c r="G16" s="97" t="s">
        <v>13</v>
      </c>
      <c r="H16" s="97" t="s">
        <v>14</v>
      </c>
      <c r="I16" s="97" t="s">
        <v>15</v>
      </c>
      <c r="J16" s="97" t="s">
        <v>16</v>
      </c>
      <c r="K16" s="100" t="s">
        <v>17</v>
      </c>
      <c r="L16" s="100"/>
      <c r="M16" s="100"/>
      <c r="N16" s="100"/>
      <c r="O16" s="100"/>
      <c r="P16" s="97" t="s">
        <v>18</v>
      </c>
      <c r="Q16" s="97"/>
      <c r="R16" s="97"/>
      <c r="S16" s="97"/>
      <c r="T16" s="97"/>
      <c r="U16" s="97"/>
      <c r="V16" s="97"/>
      <c r="W16" s="97"/>
      <c r="X16" s="97"/>
      <c r="Y16" s="97" t="s">
        <v>19</v>
      </c>
    </row>
    <row r="17" spans="1:38" s="25" customFormat="1" ht="78.75" x14ac:dyDescent="0.25">
      <c r="A17" s="23"/>
      <c r="B17" s="97"/>
      <c r="C17" s="97"/>
      <c r="D17" s="97"/>
      <c r="E17" s="97"/>
      <c r="F17" s="97"/>
      <c r="G17" s="97"/>
      <c r="H17" s="97"/>
      <c r="I17" s="97"/>
      <c r="J17" s="97"/>
      <c r="K17" s="22" t="s">
        <v>20</v>
      </c>
      <c r="L17" s="22" t="s">
        <v>21</v>
      </c>
      <c r="M17" s="22" t="s">
        <v>22</v>
      </c>
      <c r="N17" s="22" t="s">
        <v>23</v>
      </c>
      <c r="O17" s="24" t="s">
        <v>24</v>
      </c>
      <c r="P17" s="22" t="s">
        <v>25</v>
      </c>
      <c r="Q17" s="22" t="s">
        <v>26</v>
      </c>
      <c r="R17" s="22" t="s">
        <v>27</v>
      </c>
      <c r="S17" s="22" t="s">
        <v>28</v>
      </c>
      <c r="T17" s="22" t="s">
        <v>29</v>
      </c>
      <c r="U17" s="22" t="s">
        <v>30</v>
      </c>
      <c r="V17" s="22" t="s">
        <v>31</v>
      </c>
      <c r="W17" s="22" t="s">
        <v>32</v>
      </c>
      <c r="X17" s="24" t="s">
        <v>33</v>
      </c>
      <c r="Y17" s="97"/>
      <c r="AL17" s="17"/>
    </row>
    <row r="18" spans="1:38" s="23" customFormat="1" x14ac:dyDescent="0.25">
      <c r="B18" s="22">
        <v>1</v>
      </c>
      <c r="C18" s="22">
        <v>2</v>
      </c>
      <c r="D18" s="22">
        <v>3</v>
      </c>
      <c r="E18" s="22">
        <v>4</v>
      </c>
      <c r="F18" s="22">
        <v>5</v>
      </c>
      <c r="G18" s="22">
        <v>6</v>
      </c>
      <c r="H18" s="22">
        <v>7</v>
      </c>
      <c r="I18" s="22">
        <v>8</v>
      </c>
      <c r="J18" s="22">
        <v>9</v>
      </c>
      <c r="K18" s="22">
        <v>10</v>
      </c>
      <c r="L18" s="22">
        <v>11</v>
      </c>
      <c r="M18" s="22">
        <v>12</v>
      </c>
      <c r="N18" s="22">
        <v>13</v>
      </c>
      <c r="O18" s="22">
        <v>14</v>
      </c>
      <c r="P18" s="22">
        <v>15</v>
      </c>
      <c r="Q18" s="22">
        <v>16</v>
      </c>
      <c r="R18" s="22">
        <v>17</v>
      </c>
      <c r="S18" s="22">
        <v>18</v>
      </c>
      <c r="T18" s="22">
        <v>19</v>
      </c>
      <c r="U18" s="22">
        <v>20</v>
      </c>
      <c r="V18" s="22">
        <v>21</v>
      </c>
      <c r="W18" s="22">
        <v>22</v>
      </c>
      <c r="X18" s="22">
        <v>23</v>
      </c>
      <c r="Y18" s="22">
        <v>24</v>
      </c>
      <c r="AL18" s="17"/>
    </row>
    <row r="19" spans="1:38" s="23" customFormat="1" ht="16.5" customHeight="1" x14ac:dyDescent="0.25">
      <c r="B19" s="97">
        <v>1</v>
      </c>
      <c r="C19" s="97" t="s">
        <v>34</v>
      </c>
      <c r="D19" s="97" t="s">
        <v>35</v>
      </c>
      <c r="E19" s="97"/>
      <c r="F19" s="22" t="s">
        <v>36</v>
      </c>
      <c r="G19" s="97" t="s">
        <v>37</v>
      </c>
      <c r="H19" s="22" t="s">
        <v>38</v>
      </c>
      <c r="I19" s="22" t="s">
        <v>38</v>
      </c>
      <c r="J19" s="22" t="s">
        <v>38</v>
      </c>
      <c r="K19" s="22">
        <v>0.4</v>
      </c>
      <c r="L19" s="22" t="s">
        <v>38</v>
      </c>
      <c r="M19" s="22" t="s">
        <v>38</v>
      </c>
      <c r="N19" s="22" t="s">
        <v>38</v>
      </c>
      <c r="O19" s="22" t="s">
        <v>38</v>
      </c>
      <c r="P19" s="22">
        <v>1</v>
      </c>
      <c r="Q19" s="22">
        <v>1</v>
      </c>
      <c r="R19" s="22">
        <v>1</v>
      </c>
      <c r="S19" s="91">
        <f>4132+13998+10797+14611+12830+10420+10469+11065+11043</f>
        <v>99365</v>
      </c>
      <c r="T19" s="22" t="s">
        <v>39</v>
      </c>
      <c r="U19" s="22" t="s">
        <v>40</v>
      </c>
      <c r="V19" s="26">
        <v>45.31</v>
      </c>
      <c r="W19" s="22">
        <v>1</v>
      </c>
      <c r="X19" s="26">
        <f>P19*S19*V19*W19</f>
        <v>4502228.1500000004</v>
      </c>
      <c r="Y19" s="22"/>
      <c r="AL19" s="17"/>
    </row>
    <row r="20" spans="1:38" s="23" customFormat="1" ht="30.75" customHeight="1" x14ac:dyDescent="0.25">
      <c r="B20" s="97"/>
      <c r="C20" s="97"/>
      <c r="D20" s="97"/>
      <c r="E20" s="97"/>
      <c r="F20" s="22" t="s">
        <v>41</v>
      </c>
      <c r="G20" s="97"/>
      <c r="H20" s="22" t="s">
        <v>38</v>
      </c>
      <c r="I20" s="22" t="s">
        <v>38</v>
      </c>
      <c r="J20" s="22" t="s">
        <v>38</v>
      </c>
      <c r="K20" s="22">
        <v>0.4</v>
      </c>
      <c r="L20" s="22" t="s">
        <v>38</v>
      </c>
      <c r="M20" s="22" t="s">
        <v>38</v>
      </c>
      <c r="N20" s="22" t="s">
        <v>38</v>
      </c>
      <c r="O20" s="22" t="s">
        <v>38</v>
      </c>
      <c r="P20" s="22">
        <v>1</v>
      </c>
      <c r="Q20" s="22">
        <v>1</v>
      </c>
      <c r="R20" s="22">
        <v>1</v>
      </c>
      <c r="S20" s="91">
        <f>57+284+215+195+253+261+225+211+316+238</f>
        <v>2255</v>
      </c>
      <c r="T20" s="22" t="s">
        <v>39</v>
      </c>
      <c r="U20" s="22" t="s">
        <v>42</v>
      </c>
      <c r="V20" s="26">
        <v>48.65</v>
      </c>
      <c r="W20" s="22">
        <v>1</v>
      </c>
      <c r="X20" s="26">
        <f>P20*S20*V20*W20</f>
        <v>109705.75</v>
      </c>
      <c r="Y20" s="22"/>
      <c r="AL20" s="17"/>
    </row>
    <row r="21" spans="1:38" s="23" customFormat="1" ht="31.5" x14ac:dyDescent="0.25">
      <c r="B21" s="97"/>
      <c r="C21" s="97"/>
      <c r="D21" s="97"/>
      <c r="E21" s="97"/>
      <c r="F21" s="22" t="s">
        <v>43</v>
      </c>
      <c r="G21" s="97"/>
      <c r="H21" s="27" t="s">
        <v>38</v>
      </c>
      <c r="I21" s="27" t="s">
        <v>38</v>
      </c>
      <c r="J21" s="27" t="s">
        <v>38</v>
      </c>
      <c r="K21" s="27">
        <v>0.4</v>
      </c>
      <c r="L21" s="27" t="s">
        <v>38</v>
      </c>
      <c r="M21" s="27" t="s">
        <v>38</v>
      </c>
      <c r="N21" s="27" t="s">
        <v>38</v>
      </c>
      <c r="O21" s="27" t="s">
        <v>38</v>
      </c>
      <c r="P21" s="27" t="s">
        <v>44</v>
      </c>
      <c r="Q21" s="27" t="s">
        <v>44</v>
      </c>
      <c r="R21" s="27" t="s">
        <v>44</v>
      </c>
      <c r="S21" s="91">
        <f>272+190+201+152+164+158+103+86+105</f>
        <v>1431</v>
      </c>
      <c r="T21" s="22" t="s">
        <v>39</v>
      </c>
      <c r="U21" s="22" t="s">
        <v>45</v>
      </c>
      <c r="V21" s="26">
        <v>94.69</v>
      </c>
      <c r="W21" s="22">
        <v>1</v>
      </c>
      <c r="X21" s="26">
        <f>P21*S21*V21*W21</f>
        <v>135501.38999999998</v>
      </c>
      <c r="Y21" s="27"/>
      <c r="AL21" s="17"/>
    </row>
    <row r="22" spans="1:38" s="16" customFormat="1" ht="31.5" x14ac:dyDescent="0.25">
      <c r="B22" s="22"/>
      <c r="C22" s="28"/>
      <c r="D22" s="22"/>
      <c r="E22" s="22"/>
      <c r="F22" s="29" t="s">
        <v>46</v>
      </c>
      <c r="G22" s="30" t="s">
        <v>38</v>
      </c>
      <c r="H22" s="30" t="s">
        <v>38</v>
      </c>
      <c r="I22" s="30" t="s">
        <v>38</v>
      </c>
      <c r="J22" s="30" t="s">
        <v>38</v>
      </c>
      <c r="K22" s="30" t="s">
        <v>38</v>
      </c>
      <c r="L22" s="30" t="s">
        <v>38</v>
      </c>
      <c r="M22" s="30" t="s">
        <v>38</v>
      </c>
      <c r="N22" s="30" t="s">
        <v>38</v>
      </c>
      <c r="O22" s="30" t="s">
        <v>38</v>
      </c>
      <c r="P22" s="30" t="s">
        <v>38</v>
      </c>
      <c r="Q22" s="30" t="s">
        <v>38</v>
      </c>
      <c r="R22" s="30" t="s">
        <v>38</v>
      </c>
      <c r="S22" s="30" t="s">
        <v>38</v>
      </c>
      <c r="T22" s="30" t="s">
        <v>38</v>
      </c>
      <c r="U22" s="30" t="s">
        <v>38</v>
      </c>
      <c r="V22" s="30" t="s">
        <v>38</v>
      </c>
      <c r="W22" s="30" t="s">
        <v>38</v>
      </c>
      <c r="X22" s="31">
        <f>X19+X21+X20</f>
        <v>4747435.29</v>
      </c>
      <c r="Y22" s="30" t="s">
        <v>38</v>
      </c>
      <c r="AL22" s="17"/>
    </row>
    <row r="23" spans="1:38" ht="18.75" hidden="1" x14ac:dyDescent="0.25">
      <c r="B23" s="95" t="s">
        <v>47</v>
      </c>
      <c r="C23" s="95"/>
      <c r="D23" s="95"/>
      <c r="E23" s="95"/>
      <c r="F23" s="95"/>
      <c r="G23" s="95"/>
      <c r="H23" s="95"/>
      <c r="I23" s="95"/>
      <c r="J23" s="95"/>
    </row>
    <row r="24" spans="1:38" hidden="1" x14ac:dyDescent="0.25">
      <c r="C24" s="32"/>
      <c r="D24" s="32"/>
      <c r="E24" s="32"/>
      <c r="F24" s="32"/>
      <c r="G24" s="32"/>
      <c r="H24" s="32"/>
      <c r="I24" s="32"/>
      <c r="J24" s="32"/>
      <c r="S24" s="33">
        <f>S19+S20+S21</f>
        <v>103051</v>
      </c>
      <c r="T24" s="34"/>
    </row>
    <row r="25" spans="1:38" hidden="1" x14ac:dyDescent="0.25">
      <c r="B25" s="32"/>
      <c r="S25" s="33"/>
    </row>
    <row r="26" spans="1:38" s="35" customFormat="1" hidden="1" x14ac:dyDescent="0.25">
      <c r="B26" s="36" t="s">
        <v>48</v>
      </c>
      <c r="C26" s="37"/>
      <c r="D26" s="37"/>
      <c r="E26" s="3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  <c r="AL26" s="17"/>
    </row>
    <row r="27" spans="1:38" s="35" customFormat="1" hidden="1" x14ac:dyDescent="0.25">
      <c r="B27" s="40" t="s">
        <v>49</v>
      </c>
      <c r="C27" s="37"/>
      <c r="D27" s="37"/>
      <c r="E27" s="37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AL27" s="17"/>
    </row>
    <row r="28" spans="1:38" s="35" customFormat="1" hidden="1" x14ac:dyDescent="0.25">
      <c r="B28" s="40" t="s">
        <v>50</v>
      </c>
      <c r="C28" s="37"/>
      <c r="D28" s="37"/>
      <c r="E28" s="37"/>
      <c r="K28" s="38"/>
      <c r="L28" s="38"/>
      <c r="M28" s="38"/>
      <c r="N28" s="38"/>
      <c r="O28" s="38"/>
      <c r="P28" s="38"/>
      <c r="Q28" s="38"/>
      <c r="R28" s="38"/>
      <c r="S28" s="38"/>
      <c r="AL28" s="17"/>
    </row>
    <row r="29" spans="1:38" s="35" customFormat="1" ht="54" hidden="1" customHeight="1" x14ac:dyDescent="0.25">
      <c r="B29" s="92" t="s">
        <v>51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AL29" s="17"/>
    </row>
    <row r="30" spans="1:38" s="35" customFormat="1" hidden="1" x14ac:dyDescent="0.25">
      <c r="B30" s="96" t="s">
        <v>52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AL30" s="17"/>
    </row>
    <row r="31" spans="1:38" s="35" customFormat="1" hidden="1" x14ac:dyDescent="0.25">
      <c r="B31" s="94" t="s">
        <v>53</v>
      </c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AL31" s="17"/>
    </row>
    <row r="32" spans="1:38" s="35" customFormat="1" ht="21" hidden="1" customHeight="1" x14ac:dyDescent="0.25">
      <c r="B32" s="92" t="s">
        <v>54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AL32" s="17"/>
    </row>
    <row r="33" spans="2:38" s="35" customFormat="1" ht="18.75" hidden="1" x14ac:dyDescent="0.25">
      <c r="B33" s="40" t="s">
        <v>55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AL33" s="17"/>
    </row>
    <row r="34" spans="2:38" s="35" customFormat="1" ht="15" hidden="1" customHeight="1" x14ac:dyDescent="0.25">
      <c r="B34" s="40"/>
      <c r="C34" s="92" t="s">
        <v>56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AL34" s="17"/>
    </row>
    <row r="35" spans="2:38" s="35" customFormat="1" ht="15" hidden="1" customHeight="1" x14ac:dyDescent="0.25">
      <c r="B35" s="40"/>
      <c r="C35" s="92" t="s">
        <v>57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AL35" s="17"/>
    </row>
    <row r="36" spans="2:38" s="35" customFormat="1" ht="15" hidden="1" customHeight="1" x14ac:dyDescent="0.25">
      <c r="B36" s="40"/>
      <c r="C36" s="92" t="s">
        <v>58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AL36" s="17"/>
    </row>
    <row r="37" spans="2:38" s="35" customFormat="1" ht="15" hidden="1" customHeight="1" x14ac:dyDescent="0.25">
      <c r="B37" s="40"/>
      <c r="C37" s="92" t="s">
        <v>59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AL37" s="17"/>
    </row>
    <row r="38" spans="2:38" s="35" customFormat="1" ht="15" hidden="1" customHeight="1" x14ac:dyDescent="0.25">
      <c r="B38" s="40"/>
      <c r="C38" s="92" t="s">
        <v>60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AL38" s="17"/>
    </row>
    <row r="39" spans="2:38" s="35" customFormat="1" ht="15" hidden="1" customHeight="1" x14ac:dyDescent="0.25">
      <c r="B39" s="40"/>
      <c r="C39" s="92" t="s">
        <v>61</v>
      </c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AL39" s="17"/>
    </row>
    <row r="40" spans="2:38" s="35" customFormat="1" ht="15" hidden="1" customHeight="1" x14ac:dyDescent="0.25">
      <c r="B40" s="40"/>
      <c r="C40" s="92" t="s">
        <v>62</v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AL40" s="17"/>
    </row>
    <row r="41" spans="2:38" s="35" customFormat="1" hidden="1" x14ac:dyDescent="0.25">
      <c r="B41" s="94" t="s">
        <v>63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AL41" s="17"/>
    </row>
    <row r="42" spans="2:38" s="35" customFormat="1" ht="36" hidden="1" customHeight="1" x14ac:dyDescent="0.25">
      <c r="B42" s="92" t="s">
        <v>64</v>
      </c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AL42" s="17"/>
    </row>
    <row r="43" spans="2:38" s="35" customFormat="1" ht="15" hidden="1" customHeight="1" x14ac:dyDescent="0.25">
      <c r="B43" s="92" t="s">
        <v>65</v>
      </c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AL43" s="17"/>
    </row>
    <row r="44" spans="2:38" s="35" customFormat="1" ht="15" hidden="1" customHeight="1" x14ac:dyDescent="0.25">
      <c r="B44" s="92" t="s">
        <v>66</v>
      </c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AL44" s="17"/>
    </row>
    <row r="45" spans="2:38" s="35" customFormat="1" ht="15" hidden="1" customHeight="1" x14ac:dyDescent="0.25">
      <c r="B45" s="92" t="s">
        <v>67</v>
      </c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AL45" s="17"/>
    </row>
    <row r="46" spans="2:38" s="35" customFormat="1" ht="15" hidden="1" customHeight="1" x14ac:dyDescent="0.25">
      <c r="B46" s="42"/>
      <c r="C46" s="92" t="s">
        <v>68</v>
      </c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AL46" s="17"/>
    </row>
    <row r="47" spans="2:38" s="35" customFormat="1" ht="15" hidden="1" customHeight="1" x14ac:dyDescent="0.25">
      <c r="B47" s="42"/>
      <c r="C47" s="92" t="s">
        <v>69</v>
      </c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AL47" s="17"/>
    </row>
    <row r="48" spans="2:38" s="35" customFormat="1" ht="15" hidden="1" customHeight="1" x14ac:dyDescent="0.25">
      <c r="B48" s="42"/>
      <c r="C48" s="92" t="s">
        <v>70</v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AL48" s="17"/>
    </row>
    <row r="49" spans="2:38" s="35" customFormat="1" ht="15" hidden="1" customHeight="1" x14ac:dyDescent="0.25">
      <c r="B49" s="42"/>
      <c r="C49" s="92" t="s">
        <v>71</v>
      </c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AL49" s="17"/>
    </row>
    <row r="50" spans="2:38" s="35" customFormat="1" ht="39.6" hidden="1" customHeight="1" x14ac:dyDescent="0.25">
      <c r="B50" s="42"/>
      <c r="C50" s="92" t="s">
        <v>72</v>
      </c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AL50" s="17"/>
    </row>
    <row r="51" spans="2:38" s="35" customFormat="1" ht="15" hidden="1" customHeight="1" x14ac:dyDescent="0.25">
      <c r="B51" s="42"/>
      <c r="C51" s="92" t="s">
        <v>73</v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AL51" s="17"/>
    </row>
    <row r="52" spans="2:38" s="35" customFormat="1" ht="15" hidden="1" customHeight="1" x14ac:dyDescent="0.25">
      <c r="B52" s="42"/>
      <c r="C52" s="92" t="s">
        <v>74</v>
      </c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AL52" s="17"/>
    </row>
    <row r="53" spans="2:38" s="35" customFormat="1" ht="15" hidden="1" customHeight="1" x14ac:dyDescent="0.25">
      <c r="B53" s="42"/>
      <c r="C53" s="92" t="s">
        <v>75</v>
      </c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AL53" s="17"/>
    </row>
    <row r="54" spans="2:38" s="35" customFormat="1" ht="15" hidden="1" customHeight="1" x14ac:dyDescent="0.25">
      <c r="B54" s="42"/>
      <c r="C54" s="92" t="s">
        <v>76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AL54" s="17"/>
    </row>
    <row r="55" spans="2:38" s="35" customFormat="1" ht="15" hidden="1" customHeight="1" x14ac:dyDescent="0.25">
      <c r="B55" s="42"/>
      <c r="C55" s="92" t="s">
        <v>77</v>
      </c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AL55" s="17"/>
    </row>
    <row r="56" spans="2:38" s="35" customFormat="1" ht="15" hidden="1" customHeight="1" x14ac:dyDescent="0.25">
      <c r="B56" s="42"/>
      <c r="C56" s="92" t="s">
        <v>78</v>
      </c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AL56" s="17"/>
    </row>
    <row r="57" spans="2:38" s="35" customFormat="1" ht="15" hidden="1" customHeight="1" x14ac:dyDescent="0.25">
      <c r="B57" s="42"/>
      <c r="C57" s="92" t="s">
        <v>79</v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AL57" s="17"/>
    </row>
    <row r="58" spans="2:38" s="35" customFormat="1" hidden="1" x14ac:dyDescent="0.25">
      <c r="B58" s="93" t="s">
        <v>80</v>
      </c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AL58" s="17"/>
    </row>
    <row r="59" spans="2:38" s="35" customFormat="1" hidden="1" x14ac:dyDescent="0.25">
      <c r="B59" s="93" t="s">
        <v>81</v>
      </c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AL59" s="17"/>
    </row>
    <row r="60" spans="2:38" s="35" customFormat="1" hidden="1" x14ac:dyDescent="0.25">
      <c r="B60" s="93" t="s">
        <v>82</v>
      </c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AL60" s="17"/>
    </row>
    <row r="61" spans="2:38" s="35" customFormat="1" hidden="1" x14ac:dyDescent="0.25">
      <c r="B61" s="93" t="s">
        <v>83</v>
      </c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AL61" s="17"/>
    </row>
    <row r="62" spans="2:38" s="35" customFormat="1" hidden="1" x14ac:dyDescent="0.25">
      <c r="B62" s="93" t="s">
        <v>84</v>
      </c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AL62" s="17"/>
    </row>
    <row r="63" spans="2:38" s="35" customFormat="1" hidden="1" x14ac:dyDescent="0.25">
      <c r="B63" s="93" t="s">
        <v>85</v>
      </c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AL63" s="17"/>
    </row>
    <row r="64" spans="2:38" s="43" customFormat="1" ht="35.25" hidden="1" customHeight="1" x14ac:dyDescent="0.25">
      <c r="B64" s="92" t="s">
        <v>86</v>
      </c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AL64" s="17"/>
    </row>
    <row r="65" spans="2:38" s="35" customFormat="1" ht="34.5" hidden="1" customHeight="1" x14ac:dyDescent="0.25">
      <c r="B65" s="92" t="s">
        <v>87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AL65" s="17"/>
    </row>
    <row r="66" spans="2:38" s="35" customFormat="1" hidden="1" x14ac:dyDescent="0.25">
      <c r="B66" s="37"/>
      <c r="C66" s="37"/>
      <c r="D66" s="37"/>
      <c r="E66" s="37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AL66" s="17"/>
    </row>
    <row r="67" spans="2:38" hidden="1" x14ac:dyDescent="0.25"/>
    <row r="68" spans="2:38" hidden="1" x14ac:dyDescent="0.25"/>
  </sheetData>
  <mergeCells count="57">
    <mergeCell ref="B5:X5"/>
    <mergeCell ref="B6:X6"/>
    <mergeCell ref="B7:X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O16"/>
    <mergeCell ref="P16:X16"/>
    <mergeCell ref="Y16:Y17"/>
    <mergeCell ref="B19:B21"/>
    <mergeCell ref="C19:C21"/>
    <mergeCell ref="D19:D21"/>
    <mergeCell ref="E19:E21"/>
    <mergeCell ref="G19:G21"/>
    <mergeCell ref="B23:J23"/>
    <mergeCell ref="B29:X29"/>
    <mergeCell ref="B30:X30"/>
    <mergeCell ref="B31:X31"/>
    <mergeCell ref="B32:X32"/>
    <mergeCell ref="C34:W34"/>
    <mergeCell ref="C35:W35"/>
    <mergeCell ref="C36:W36"/>
    <mergeCell ref="C37:W37"/>
    <mergeCell ref="C38:W38"/>
    <mergeCell ref="C39:W39"/>
    <mergeCell ref="C40:W40"/>
    <mergeCell ref="B41:X41"/>
    <mergeCell ref="B42:X42"/>
    <mergeCell ref="B43:X43"/>
    <mergeCell ref="B44:X44"/>
    <mergeCell ref="B45:X45"/>
    <mergeCell ref="C46:X46"/>
    <mergeCell ref="C47:X47"/>
    <mergeCell ref="C48:X48"/>
    <mergeCell ref="C49:X49"/>
    <mergeCell ref="C50:X50"/>
    <mergeCell ref="C51:X51"/>
    <mergeCell ref="C52:X52"/>
    <mergeCell ref="C53:X53"/>
    <mergeCell ref="C54:X54"/>
    <mergeCell ref="C55:X55"/>
    <mergeCell ref="C56:X56"/>
    <mergeCell ref="C57:X57"/>
    <mergeCell ref="B58:X58"/>
    <mergeCell ref="B64:X64"/>
    <mergeCell ref="B65:X65"/>
    <mergeCell ref="B59:X59"/>
    <mergeCell ref="B60:X60"/>
    <mergeCell ref="B61:X61"/>
    <mergeCell ref="B62:X62"/>
    <mergeCell ref="B63:X63"/>
  </mergeCells>
  <pageMargins left="0.25" right="0.25" top="0.44444444444444398" bottom="0.75" header="0.3" footer="0.511811023622047"/>
  <pageSetup paperSize="9" fitToHeight="0" orientation="landscape" horizontalDpi="300" verticalDpi="300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zoomScale="80" zoomScaleNormal="80" workbookViewId="0">
      <selection activeCell="F12" sqref="F12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22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1" customFormat="1" x14ac:dyDescent="0.25">
      <c r="L1" s="2"/>
      <c r="M1" s="2"/>
      <c r="N1" s="2"/>
      <c r="O1" s="2"/>
    </row>
    <row r="2" spans="2:48" s="1" customFormat="1" x14ac:dyDescent="0.25">
      <c r="L2" s="2"/>
      <c r="M2" s="2"/>
      <c r="N2" s="2"/>
      <c r="O2" s="2"/>
    </row>
    <row r="3" spans="2:48" s="1" customFormat="1" x14ac:dyDescent="0.25">
      <c r="L3" s="2"/>
      <c r="M3" s="2"/>
      <c r="N3" s="2"/>
      <c r="O3" s="2"/>
    </row>
    <row r="4" spans="2:48" s="1" customFormat="1" ht="18.75" customHeight="1" x14ac:dyDescent="0.25">
      <c r="B4" s="98" t="s">
        <v>88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48" s="1" customFormat="1" x14ac:dyDescent="0.25">
      <c r="L5" s="2"/>
      <c r="M5" s="2"/>
      <c r="N5" s="2"/>
      <c r="O5" s="2"/>
    </row>
    <row r="6" spans="2:48" s="1" customFormat="1" ht="18.75" x14ac:dyDescent="0.25"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2:48" s="1" customFormat="1" x14ac:dyDescent="0.25"/>
    <row r="8" spans="2:48" s="1" customFormat="1" x14ac:dyDescent="0.25">
      <c r="F8" s="12" t="s">
        <v>89</v>
      </c>
      <c r="G8" s="14"/>
      <c r="H8" s="14"/>
      <c r="I8" s="14"/>
      <c r="J8" s="14"/>
      <c r="K8" s="14"/>
      <c r="L8" s="14"/>
    </row>
    <row r="9" spans="2:48" s="1" customFormat="1" x14ac:dyDescent="0.25">
      <c r="F9" s="15" t="s">
        <v>7</v>
      </c>
      <c r="G9" s="15"/>
      <c r="H9" s="15"/>
      <c r="I9" s="15"/>
      <c r="J9" s="15"/>
      <c r="K9" s="15"/>
      <c r="L9" s="15"/>
    </row>
    <row r="10" spans="2:48" s="1" customFormat="1" x14ac:dyDescent="0.25">
      <c r="F10" s="2"/>
      <c r="G10" s="14"/>
      <c r="H10" s="14"/>
      <c r="I10" s="14"/>
      <c r="J10" s="14"/>
      <c r="K10" s="14"/>
      <c r="L10" s="14"/>
    </row>
    <row r="11" spans="2:48" s="16" customFormat="1" x14ac:dyDescent="0.25">
      <c r="F11" s="12" t="str">
        <f>'20.1'!G11</f>
        <v>Год раскрытия информации: 2025 год</v>
      </c>
    </row>
    <row r="13" spans="2:48" x14ac:dyDescent="0.25">
      <c r="F13" s="12"/>
    </row>
    <row r="14" spans="2:48" s="20" customFormat="1" x14ac:dyDescent="0.25">
      <c r="C14" s="21"/>
      <c r="D14" s="45"/>
      <c r="E14" s="45"/>
      <c r="F14" s="45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</row>
    <row r="16" spans="2:48" s="46" customFormat="1" ht="94.5" x14ac:dyDescent="0.25">
      <c r="B16" s="47" t="s">
        <v>8</v>
      </c>
      <c r="C16" s="47" t="s">
        <v>9</v>
      </c>
      <c r="D16" s="47" t="s">
        <v>10</v>
      </c>
      <c r="E16" s="47" t="s">
        <v>90</v>
      </c>
      <c r="F16" s="47" t="s">
        <v>91</v>
      </c>
      <c r="G16" s="47" t="s">
        <v>92</v>
      </c>
      <c r="H16" s="47" t="s">
        <v>93</v>
      </c>
      <c r="I16" s="30" t="s">
        <v>94</v>
      </c>
      <c r="J16" s="30" t="s">
        <v>95</v>
      </c>
      <c r="K16" s="30" t="s">
        <v>96</v>
      </c>
      <c r="L16" s="30" t="s">
        <v>97</v>
      </c>
      <c r="M16" s="30" t="s">
        <v>98</v>
      </c>
      <c r="N16" s="30" t="s">
        <v>99</v>
      </c>
      <c r="O16" s="30" t="s">
        <v>100</v>
      </c>
    </row>
    <row r="17" spans="2:16" s="46" customFormat="1" x14ac:dyDescent="0.25">
      <c r="B17" s="48">
        <v>1</v>
      </c>
      <c r="C17" s="30">
        <v>2</v>
      </c>
      <c r="D17" s="30">
        <v>3</v>
      </c>
      <c r="E17" s="30">
        <v>4</v>
      </c>
      <c r="F17" s="48">
        <v>5</v>
      </c>
      <c r="G17" s="48">
        <v>6</v>
      </c>
      <c r="H17" s="48">
        <v>7</v>
      </c>
      <c r="I17" s="48">
        <v>8</v>
      </c>
      <c r="J17" s="48">
        <v>9</v>
      </c>
      <c r="K17" s="48">
        <v>10</v>
      </c>
      <c r="L17" s="48">
        <v>11</v>
      </c>
      <c r="M17" s="48">
        <v>12</v>
      </c>
      <c r="N17" s="48">
        <v>13</v>
      </c>
      <c r="O17" s="48">
        <v>14</v>
      </c>
    </row>
    <row r="18" spans="2:16" x14ac:dyDescent="0.25">
      <c r="B18" s="48" t="s">
        <v>38</v>
      </c>
      <c r="C18" s="48" t="s">
        <v>38</v>
      </c>
      <c r="D18" s="48" t="s">
        <v>38</v>
      </c>
      <c r="E18" s="48" t="s">
        <v>38</v>
      </c>
      <c r="F18" s="48" t="s">
        <v>38</v>
      </c>
      <c r="G18" s="48" t="s">
        <v>38</v>
      </c>
      <c r="H18" s="48" t="s">
        <v>38</v>
      </c>
      <c r="I18" s="48" t="s">
        <v>38</v>
      </c>
      <c r="J18" s="48" t="s">
        <v>38</v>
      </c>
      <c r="K18" s="48" t="s">
        <v>38</v>
      </c>
      <c r="L18" s="48" t="s">
        <v>38</v>
      </c>
      <c r="M18" s="48" t="s">
        <v>38</v>
      </c>
      <c r="N18" s="48" t="s">
        <v>38</v>
      </c>
      <c r="O18" s="48" t="s">
        <v>38</v>
      </c>
    </row>
    <row r="19" spans="2:16" x14ac:dyDescent="0.25">
      <c r="B19" s="48"/>
      <c r="C19" s="49"/>
      <c r="D19" s="49"/>
      <c r="E19" s="30" t="s">
        <v>38</v>
      </c>
      <c r="F19" s="29" t="s">
        <v>46</v>
      </c>
      <c r="G19" s="30" t="s">
        <v>38</v>
      </c>
      <c r="H19" s="30" t="s">
        <v>38</v>
      </c>
      <c r="I19" s="30" t="s">
        <v>38</v>
      </c>
      <c r="J19" s="30" t="s">
        <v>38</v>
      </c>
      <c r="K19" s="30" t="s">
        <v>38</v>
      </c>
      <c r="L19" s="30" t="s">
        <v>38</v>
      </c>
      <c r="M19" s="30" t="s">
        <v>38</v>
      </c>
      <c r="N19" s="30" t="s">
        <v>38</v>
      </c>
      <c r="O19" s="30" t="s">
        <v>38</v>
      </c>
    </row>
    <row r="20" spans="2:16" ht="18.75" x14ac:dyDescent="0.25">
      <c r="B20" s="95" t="s">
        <v>47</v>
      </c>
      <c r="C20" s="95"/>
      <c r="D20" s="95"/>
      <c r="E20" s="95"/>
      <c r="F20" s="95"/>
      <c r="G20" s="95"/>
      <c r="H20" s="95"/>
      <c r="I20" s="95"/>
    </row>
    <row r="21" spans="2:16" x14ac:dyDescent="0.25">
      <c r="B21" s="32"/>
      <c r="C21" s="32"/>
      <c r="D21" s="32"/>
      <c r="E21" s="32"/>
      <c r="F21" s="32"/>
      <c r="G21" s="32"/>
      <c r="H21" s="32"/>
      <c r="I21" s="32"/>
    </row>
    <row r="22" spans="2:16" x14ac:dyDescent="0.25">
      <c r="B22" s="32"/>
      <c r="C22" s="32"/>
      <c r="D22" s="32"/>
      <c r="E22" s="32"/>
      <c r="F22" s="32"/>
      <c r="G22" s="32"/>
      <c r="H22" s="32"/>
      <c r="I22" s="32"/>
    </row>
    <row r="23" spans="2:16" x14ac:dyDescent="0.25">
      <c r="B23" s="36" t="s">
        <v>48</v>
      </c>
    </row>
    <row r="24" spans="2:16" x14ac:dyDescent="0.25">
      <c r="B24" s="40" t="s">
        <v>101</v>
      </c>
    </row>
    <row r="25" spans="2:16" x14ac:dyDescent="0.25">
      <c r="B25" s="94" t="s">
        <v>102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</row>
    <row r="26" spans="2:16" ht="15.75" customHeight="1" x14ac:dyDescent="0.25">
      <c r="C26" s="92" t="s">
        <v>103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50"/>
    </row>
    <row r="27" spans="2:16" ht="31.5" customHeight="1" x14ac:dyDescent="0.25">
      <c r="C27" s="92" t="s">
        <v>104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50"/>
    </row>
    <row r="28" spans="2:16" ht="15.75" customHeight="1" x14ac:dyDescent="0.25">
      <c r="C28" s="92" t="s">
        <v>105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50"/>
    </row>
    <row r="29" spans="2:16" ht="15.75" customHeight="1" x14ac:dyDescent="0.25">
      <c r="C29" s="92" t="s">
        <v>106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50"/>
    </row>
    <row r="30" spans="2:16" ht="15.75" customHeight="1" x14ac:dyDescent="0.25">
      <c r="C30" s="92" t="s">
        <v>107</v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51"/>
    </row>
    <row r="31" spans="2:16" ht="15.75" customHeight="1" x14ac:dyDescent="0.25">
      <c r="C31" s="92" t="s">
        <v>108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51"/>
    </row>
    <row r="32" spans="2:16" ht="15.75" customHeight="1" x14ac:dyDescent="0.25">
      <c r="C32" s="92" t="s">
        <v>109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51"/>
    </row>
    <row r="33" spans="2:21" ht="15.75" customHeight="1" x14ac:dyDescent="0.25">
      <c r="C33" s="92" t="s">
        <v>110</v>
      </c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50"/>
    </row>
    <row r="34" spans="2:21" ht="15.75" customHeight="1" x14ac:dyDescent="0.25">
      <c r="C34" s="92" t="s">
        <v>111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50"/>
    </row>
    <row r="35" spans="2:21" ht="15.75" customHeight="1" x14ac:dyDescent="0.25">
      <c r="C35" s="92" t="s">
        <v>112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51"/>
    </row>
    <row r="36" spans="2:21" ht="15.75" customHeight="1" x14ac:dyDescent="0.25">
      <c r="C36" s="92" t="s">
        <v>113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50"/>
    </row>
    <row r="37" spans="2:21" ht="60" customHeight="1" x14ac:dyDescent="0.25">
      <c r="C37" s="92" t="s">
        <v>114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50"/>
    </row>
    <row r="38" spans="2:21" ht="15.75" customHeight="1" x14ac:dyDescent="0.25">
      <c r="C38" s="92" t="s">
        <v>115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50"/>
    </row>
    <row r="39" spans="2:21" ht="21.75" customHeight="1" x14ac:dyDescent="0.25">
      <c r="B39" s="92" t="s">
        <v>116</v>
      </c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</row>
    <row r="40" spans="2:21" ht="55.5" customHeight="1" x14ac:dyDescent="0.25">
      <c r="B40" s="92" t="s">
        <v>117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51"/>
      <c r="P40" s="51"/>
      <c r="Q40" s="51"/>
      <c r="R40" s="51"/>
      <c r="S40" s="51"/>
      <c r="T40" s="51"/>
      <c r="U40" s="51"/>
    </row>
    <row r="41" spans="2:21" ht="20.25" customHeight="1" x14ac:dyDescent="0.25">
      <c r="B41" s="92" t="s">
        <v>118</v>
      </c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51"/>
      <c r="P41" s="51"/>
      <c r="Q41" s="51"/>
      <c r="R41" s="51"/>
      <c r="S41" s="51"/>
      <c r="T41" s="51"/>
      <c r="U41" s="51"/>
    </row>
    <row r="42" spans="2:21" ht="15.75" customHeight="1" x14ac:dyDescent="0.25">
      <c r="B42" s="92" t="s">
        <v>119</v>
      </c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</row>
    <row r="43" spans="2:21" ht="20.25" customHeight="1" x14ac:dyDescent="0.25">
      <c r="B43" s="92" t="s">
        <v>120</v>
      </c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</row>
    <row r="44" spans="2:21" ht="15.75" customHeight="1" x14ac:dyDescent="0.25">
      <c r="B44" s="92" t="s">
        <v>121</v>
      </c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</row>
    <row r="45" spans="2:21" ht="15.75" customHeight="1" x14ac:dyDescent="0.25">
      <c r="B45" s="92" t="s">
        <v>122</v>
      </c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</row>
    <row r="46" spans="2:21" ht="31.5" customHeight="1" x14ac:dyDescent="0.25">
      <c r="B46" s="101" t="s">
        <v>123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</row>
    <row r="47" spans="2:21" ht="15.75" customHeight="1" x14ac:dyDescent="0.25">
      <c r="B47" s="92" t="s">
        <v>124</v>
      </c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</row>
    <row r="48" spans="2:21" ht="32.25" customHeight="1" x14ac:dyDescent="0.25">
      <c r="B48" s="92" t="s">
        <v>125</v>
      </c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</row>
    <row r="49" spans="2:15" ht="36" customHeight="1" x14ac:dyDescent="0.25">
      <c r="B49" s="92" t="s">
        <v>126</v>
      </c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</row>
  </sheetData>
  <mergeCells count="27">
    <mergeCell ref="B4:O4"/>
    <mergeCell ref="B20:I20"/>
    <mergeCell ref="B25:N25"/>
    <mergeCell ref="C26:O26"/>
    <mergeCell ref="C27:O27"/>
    <mergeCell ref="C28:O28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0:N40"/>
    <mergeCell ref="B41:N41"/>
    <mergeCell ref="B42:O42"/>
    <mergeCell ref="B48:O48"/>
    <mergeCell ref="B49:O49"/>
    <mergeCell ref="B43:O43"/>
    <mergeCell ref="B44:O44"/>
    <mergeCell ref="B45:O45"/>
    <mergeCell ref="B46:O46"/>
    <mergeCell ref="B47:O47"/>
  </mergeCells>
  <pageMargins left="0.25" right="0.25" top="0.75" bottom="0.75" header="0.511811023622047" footer="0.511811023622047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2"/>
  <sheetViews>
    <sheetView tabSelected="1" topLeftCell="E7" zoomScale="80" zoomScaleNormal="80" workbookViewId="0">
      <selection activeCell="P14" sqref="L14:P14"/>
    </sheetView>
  </sheetViews>
  <sheetFormatPr defaultColWidth="9.140625" defaultRowHeight="15" x14ac:dyDescent="0.25"/>
  <cols>
    <col min="1" max="1" width="3.7109375" style="52" customWidth="1"/>
    <col min="2" max="2" width="11.7109375" style="53" customWidth="1"/>
    <col min="3" max="3" width="36.28515625" style="53" customWidth="1"/>
    <col min="4" max="4" width="21.5703125" style="53" customWidth="1"/>
    <col min="5" max="5" width="14.42578125" style="53" customWidth="1"/>
    <col min="6" max="6" width="15.5703125" style="53" customWidth="1"/>
    <col min="7" max="8" width="18.85546875" style="53" customWidth="1"/>
    <col min="9" max="9" width="20.7109375" style="53" customWidth="1"/>
    <col min="10" max="10" width="19.140625" style="53" customWidth="1"/>
    <col min="11" max="11" width="23.7109375" style="53" customWidth="1"/>
    <col min="12" max="12" width="27.140625" style="53" customWidth="1"/>
    <col min="13" max="13" width="19.28515625" style="53" customWidth="1"/>
    <col min="14" max="14" width="21.140625" style="53" customWidth="1"/>
    <col min="15" max="15" width="17.140625" style="53" customWidth="1"/>
    <col min="16" max="16" width="21.7109375" style="53" customWidth="1"/>
    <col min="17" max="17" width="12.42578125" style="53" customWidth="1"/>
    <col min="18" max="18" width="14.7109375" style="53" customWidth="1"/>
    <col min="19" max="19" width="13.5703125" style="53" customWidth="1"/>
    <col min="20" max="20" width="15" style="53" customWidth="1"/>
    <col min="21" max="21" width="15.140625" style="53" customWidth="1"/>
    <col min="22" max="22" width="18.85546875" style="53" customWidth="1"/>
    <col min="23" max="16384" width="9.140625" style="53"/>
  </cols>
  <sheetData>
    <row r="1" spans="2:43" s="1" customFormat="1" ht="15.75" x14ac:dyDescent="0.25">
      <c r="L1" s="2"/>
      <c r="M1" s="2"/>
      <c r="N1" s="2"/>
      <c r="O1" s="2"/>
    </row>
    <row r="2" spans="2:43" s="1" customFormat="1" ht="15.75" x14ac:dyDescent="0.25">
      <c r="L2" s="2"/>
      <c r="M2" s="2"/>
      <c r="N2" s="2"/>
      <c r="O2" s="2"/>
    </row>
    <row r="3" spans="2:43" s="1" customFormat="1" ht="15.75" x14ac:dyDescent="0.25">
      <c r="L3" s="2"/>
      <c r="M3" s="2"/>
      <c r="N3" s="2"/>
      <c r="O3" s="2"/>
    </row>
    <row r="4" spans="2:43" s="1" customFormat="1" ht="18.75" customHeight="1" x14ac:dyDescent="0.25">
      <c r="B4" s="98" t="s">
        <v>127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43" s="1" customFormat="1" ht="15.75" x14ac:dyDescent="0.25">
      <c r="L5" s="2"/>
      <c r="M5" s="2"/>
      <c r="N5" s="2"/>
      <c r="O5" s="2"/>
    </row>
    <row r="6" spans="2:43" s="1" customFormat="1" ht="18.75" x14ac:dyDescent="0.25"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2:43" s="1" customFormat="1" ht="15.75" x14ac:dyDescent="0.25"/>
    <row r="8" spans="2:43" s="1" customFormat="1" ht="15.75" x14ac:dyDescent="0.25">
      <c r="E8" s="12" t="s">
        <v>5</v>
      </c>
      <c r="F8" s="14"/>
      <c r="G8" s="1" t="str">
        <f>'20.1'!H8</f>
        <v>Публичное акционерное общество  "Рязанская энергетическая сбытовая компания"</v>
      </c>
      <c r="H8" s="14"/>
      <c r="I8" s="14"/>
      <c r="J8" s="14"/>
      <c r="K8" s="14"/>
      <c r="L8" s="14"/>
    </row>
    <row r="9" spans="2:43" s="1" customFormat="1" ht="15.75" x14ac:dyDescent="0.25">
      <c r="E9" s="15" t="s">
        <v>7</v>
      </c>
      <c r="F9" s="15"/>
      <c r="G9" s="15"/>
      <c r="H9" s="15"/>
      <c r="I9" s="15"/>
      <c r="J9" s="15"/>
      <c r="K9" s="15"/>
      <c r="L9" s="15"/>
    </row>
    <row r="10" spans="2:43" s="1" customFormat="1" ht="15.75" x14ac:dyDescent="0.25">
      <c r="E10" s="2"/>
      <c r="F10" s="14"/>
      <c r="G10" s="14"/>
      <c r="H10" s="14"/>
      <c r="I10" s="14"/>
      <c r="J10" s="14"/>
      <c r="K10" s="14"/>
      <c r="L10" s="14"/>
      <c r="P10" s="54"/>
    </row>
    <row r="11" spans="2:43" s="16" customFormat="1" ht="15.75" x14ac:dyDescent="0.25">
      <c r="E11" s="12" t="str">
        <f>'20.2'!F11</f>
        <v>Год раскрытия информации: 2025 год</v>
      </c>
    </row>
    <row r="12" spans="2:43" s="18" customFormat="1" ht="15.75" x14ac:dyDescent="0.25">
      <c r="P12" s="55"/>
      <c r="Q12" s="56"/>
      <c r="R12" s="56"/>
      <c r="S12" s="56"/>
      <c r="T12" s="56"/>
      <c r="U12" s="56"/>
      <c r="V12" s="56"/>
    </row>
    <row r="13" spans="2:43" s="18" customFormat="1" ht="15.75" x14ac:dyDescent="0.25">
      <c r="P13" s="57"/>
      <c r="Q13" s="21"/>
      <c r="R13" s="21"/>
      <c r="S13" s="21"/>
      <c r="T13" s="21"/>
      <c r="U13" s="21"/>
    </row>
    <row r="14" spans="2:43" s="18" customFormat="1" ht="15.75" x14ac:dyDescent="0.25">
      <c r="I14" s="57"/>
      <c r="L14" s="109"/>
      <c r="N14" s="111"/>
      <c r="P14" s="110"/>
      <c r="Q14" s="56"/>
      <c r="R14" s="56"/>
      <c r="S14" s="56"/>
      <c r="T14" s="56"/>
      <c r="U14" s="56"/>
      <c r="V14" s="56"/>
    </row>
    <row r="15" spans="2:43" s="18" customFormat="1" ht="15.75" x14ac:dyDescent="0.25">
      <c r="E15" s="12"/>
      <c r="Q15" s="58"/>
      <c r="R15" s="58"/>
      <c r="S15" s="58"/>
      <c r="T15" s="58"/>
      <c r="U15" s="58"/>
    </row>
    <row r="16" spans="2:43" s="20" customFormat="1" ht="44.25" customHeight="1" x14ac:dyDescent="0.25">
      <c r="B16" s="97" t="s">
        <v>8</v>
      </c>
      <c r="C16" s="97" t="s">
        <v>9</v>
      </c>
      <c r="D16" s="97" t="s">
        <v>10</v>
      </c>
      <c r="E16" s="97" t="s">
        <v>128</v>
      </c>
      <c r="F16" s="97" t="s">
        <v>129</v>
      </c>
      <c r="G16" s="97" t="s">
        <v>130</v>
      </c>
      <c r="H16" s="97"/>
      <c r="I16" s="97"/>
      <c r="J16" s="97"/>
      <c r="K16" s="97"/>
      <c r="L16" s="97" t="s">
        <v>131</v>
      </c>
      <c r="M16" s="97" t="s">
        <v>132</v>
      </c>
      <c r="N16" s="106" t="s">
        <v>133</v>
      </c>
      <c r="O16" s="106" t="s">
        <v>134</v>
      </c>
      <c r="P16" s="106" t="s">
        <v>135</v>
      </c>
      <c r="Q16" s="103" t="s">
        <v>136</v>
      </c>
      <c r="R16" s="103" t="s">
        <v>137</v>
      </c>
      <c r="S16" s="103" t="s">
        <v>138</v>
      </c>
      <c r="T16" s="103" t="s">
        <v>139</v>
      </c>
      <c r="U16" s="103" t="s">
        <v>140</v>
      </c>
      <c r="V16" s="103" t="s">
        <v>141</v>
      </c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</row>
    <row r="17" spans="1:22" s="61" customFormat="1" ht="121.5" customHeight="1" x14ac:dyDescent="0.25">
      <c r="A17" s="59"/>
      <c r="B17" s="97"/>
      <c r="C17" s="97"/>
      <c r="D17" s="97"/>
      <c r="E17" s="97"/>
      <c r="F17" s="97"/>
      <c r="G17" s="60" t="s">
        <v>142</v>
      </c>
      <c r="H17" s="60" t="s">
        <v>143</v>
      </c>
      <c r="I17" s="60" t="s">
        <v>144</v>
      </c>
      <c r="J17" s="22" t="s">
        <v>145</v>
      </c>
      <c r="K17" s="60" t="s">
        <v>146</v>
      </c>
      <c r="L17" s="97"/>
      <c r="M17" s="97"/>
      <c r="N17" s="106"/>
      <c r="O17" s="106"/>
      <c r="P17" s="106"/>
      <c r="Q17" s="103"/>
      <c r="R17" s="103"/>
      <c r="S17" s="103"/>
      <c r="T17" s="103"/>
      <c r="U17" s="103"/>
      <c r="V17" s="103"/>
    </row>
    <row r="18" spans="1:22" s="61" customFormat="1" ht="15.75" x14ac:dyDescent="0.25">
      <c r="A18" s="59"/>
      <c r="B18" s="22">
        <v>1</v>
      </c>
      <c r="C18" s="22">
        <v>2</v>
      </c>
      <c r="D18" s="22">
        <v>3</v>
      </c>
      <c r="E18" s="22">
        <v>4</v>
      </c>
      <c r="F18" s="22">
        <v>5</v>
      </c>
      <c r="G18" s="22">
        <v>6</v>
      </c>
      <c r="H18" s="22">
        <v>7</v>
      </c>
      <c r="I18" s="22">
        <v>8</v>
      </c>
      <c r="J18" s="22">
        <v>9</v>
      </c>
      <c r="K18" s="22">
        <v>10</v>
      </c>
      <c r="L18" s="22">
        <v>11</v>
      </c>
      <c r="M18" s="22">
        <v>12</v>
      </c>
      <c r="N18" s="22">
        <v>13</v>
      </c>
      <c r="O18" s="22">
        <v>14</v>
      </c>
      <c r="P18" s="22">
        <v>15</v>
      </c>
      <c r="Q18" s="62" t="s">
        <v>147</v>
      </c>
      <c r="R18" s="62" t="s">
        <v>148</v>
      </c>
      <c r="S18" s="62" t="s">
        <v>149</v>
      </c>
      <c r="T18" s="62" t="s">
        <v>150</v>
      </c>
      <c r="U18" s="62" t="s">
        <v>151</v>
      </c>
      <c r="V18" s="62" t="s">
        <v>152</v>
      </c>
    </row>
    <row r="19" spans="1:22" s="61" customFormat="1" ht="37.5" customHeight="1" x14ac:dyDescent="0.25">
      <c r="A19" s="59"/>
      <c r="B19" s="47">
        <f>'20.1'!B19:B21</f>
        <v>1</v>
      </c>
      <c r="C19" s="63" t="str">
        <f>'20.1'!C19:C21</f>
        <v>Приобретение и установка интеллектуальных систем учета</v>
      </c>
      <c r="D19" s="47" t="str">
        <f>'20.1'!D19:D21</f>
        <v>K_A0804-1104</v>
      </c>
      <c r="E19" s="47">
        <v>2021</v>
      </c>
      <c r="F19" s="47">
        <v>2030</v>
      </c>
      <c r="G19" s="26">
        <f>'20.1'!X22/1000</f>
        <v>4747.4352900000004</v>
      </c>
      <c r="H19" s="26">
        <f>G19*1.2</f>
        <v>5696.9223480000001</v>
      </c>
      <c r="I19" s="26">
        <f>N19+O19*($Q19/P19*(100+'20.4'!$C$17)/200+$R19/P19*(100+'20.4'!$D$17)/200*'20.4'!$C$17/100+S19/P19*(100+'20.4'!$E$17)/200*'20.4'!$C$17/100*'20.4'!$D$17/100+$T19/P19*(100+'20.4'!$F$17)/200*'20.4'!$C$17/100*'20.4'!$D$17/100*'20.4'!$E$17/100+U19/P19*(100+'20.4'!$G$17)/200*'20.4'!$C$17/100*'20.4'!$D$17/100*'20.4'!$E$17/100*'20.4'!$F$17/100+V19/P19*(100+'20.4'!$H$17)/200*'20.4'!$C$17/100*'20.4'!$D$17/100*'20.4'!$E$17/100*'20.4'!$F$17/100*'20.4'!$G$17/100+$W19/P19*('20.4'!$I$17+100)/200*'20.4'!$C$17/100*'20.4'!$D$17/100*'20.4'!$E$17/100*'20.4'!$F$17/100*'[1]20.4'!$G$17/100*'[1]20.4'!$H$17/100+$X19/P19*('[1]20.4'!$J$17+100)/200*'[1]20.4'!$C$17/100*'[1]20.4'!$D$17/100*'[1]20.4'!$E$17/100*'[1]20.4'!$F$17/100*'[1]20.4'!$G$17/100*'[1]20.4'!$H$17/100*'[1]20.4'!$I$17/100+$Y19/P19*('[1]20.4'!$K$17+100)/200*'[1]20.4'!$C$17/100*'[1]20.4'!$D$17/100*'[1]20.4'!$E$17/100*'[1]20.4'!$F$17/100*'[1]20.4'!$G$17/100*'[1]20.4'!$H$17/100*'[1]20.4'!$I$17/100*'[1]20.4'!$J$17/100+$Z19/P19*('[1]20.4'!$L$17+100)/200*'[1]20.4'!$C$17/100*'[1]20.4'!$D$17/100*'[1]20.4'!$E$17/100*'[1]20.4'!$F$17/100*'[1]20.4'!$G$17/100*'[1]20.4'!$H$17/100*'[1]20.4'!$I$17/100*'[1]20.4'!$J$17/100*'[1]20.4'!$K$17/100+$AA19/P19*('[1]20.4'!$M$17+100)/200*'[1]20.4'!$C$17/100*'[1]20.4'!$D$17/100*'[1]20.4'!$E$17/100*'[1]20.4'!$F$17/100*'[1]20.4'!$G$17/100*'[1]20.4'!$H$17/100*'[1]20.4'!$I$17/100*'[1]20.4'!$J$17/100*'[1]20.4'!$K$17/100*'[1]20.4'!$L$17/100+$AB19/P19*('[1]20.4'!$N$17+100)/200*'[1]20.4'!$C$17/100*'[1]20.4'!$D$17/100*'[1]20.4'!$E$17/100*'[1]20.4'!$F$17/100*'[1]20.4'!$G$17/100*'[1]20.4'!$H$17/100*'[1]20.4'!$I$17/100*'[1]20.4'!$J$17/100*'[1]20.4'!$K$17/100*'[1]20.4'!$L$17/100*'20.4'!$M$17/100)</f>
        <v>6668.0249449838384</v>
      </c>
      <c r="J19" s="22">
        <v>0</v>
      </c>
      <c r="K19" s="26">
        <f>I19+J19</f>
        <v>6668.0249449838384</v>
      </c>
      <c r="L19" s="64">
        <f>N19+P19</f>
        <v>1367.9034085375001</v>
      </c>
      <c r="M19" s="64">
        <f>K19-L19</f>
        <v>5300.1215364463387</v>
      </c>
      <c r="N19" s="64">
        <v>258.86767712800003</v>
      </c>
      <c r="O19" s="26">
        <f>H19-N19</f>
        <v>5438.0546708720003</v>
      </c>
      <c r="P19" s="64">
        <f>Q19+R19+S19+T19+U19+V19</f>
        <v>1109.0357314095002</v>
      </c>
      <c r="Q19" s="65">
        <v>226.45631394040001</v>
      </c>
      <c r="R19" s="65">
        <v>187.5306774343</v>
      </c>
      <c r="S19" s="65">
        <v>158.89019398580001</v>
      </c>
      <c r="T19" s="26">
        <v>163.8554084429</v>
      </c>
      <c r="U19" s="26">
        <v>183.03185819780001</v>
      </c>
      <c r="V19" s="26">
        <v>189.27127940829999</v>
      </c>
    </row>
    <row r="20" spans="1:22" s="66" customFormat="1" ht="15.75" customHeight="1" x14ac:dyDescent="0.25">
      <c r="B20" s="104" t="s">
        <v>153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67"/>
      <c r="V20" s="67"/>
    </row>
    <row r="21" spans="1:22" s="66" customFormat="1" ht="15.75" customHeight="1" x14ac:dyDescent="0.25">
      <c r="B21" s="105" t="s">
        <v>154</v>
      </c>
      <c r="C21" s="105"/>
      <c r="D21" s="105"/>
      <c r="E21" s="105"/>
      <c r="F21" s="105"/>
      <c r="G21" s="105"/>
      <c r="H21" s="105"/>
      <c r="I21" s="105"/>
      <c r="J21" s="67"/>
      <c r="K21" s="67"/>
      <c r="L21" s="67"/>
      <c r="M21" s="67"/>
      <c r="Q21" s="67"/>
      <c r="R21" s="67"/>
      <c r="S21" s="67"/>
      <c r="T21" s="67"/>
      <c r="U21" s="67"/>
      <c r="V21" s="67"/>
    </row>
    <row r="22" spans="1:22" s="66" customFormat="1" ht="33.75" customHeight="1" x14ac:dyDescent="0.25">
      <c r="B22" s="105" t="s">
        <v>155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67"/>
      <c r="V22" s="67"/>
    </row>
    <row r="23" spans="1:22" s="68" customFormat="1" ht="11.25" x14ac:dyDescent="0.2">
      <c r="C23" s="69"/>
      <c r="D23" s="70"/>
      <c r="E23" s="71"/>
      <c r="G23" s="69"/>
      <c r="H23" s="69"/>
      <c r="I23" s="69"/>
      <c r="J23" s="69"/>
      <c r="K23" s="69"/>
      <c r="L23" s="69"/>
      <c r="M23" s="69"/>
      <c r="Q23" s="69"/>
      <c r="R23" s="69"/>
      <c r="S23" s="69"/>
      <c r="T23" s="69"/>
      <c r="U23" s="69"/>
      <c r="V23" s="69"/>
    </row>
    <row r="24" spans="1:22" s="68" customFormat="1" ht="11.25" x14ac:dyDescent="0.2">
      <c r="C24" s="69"/>
      <c r="D24" s="70"/>
      <c r="E24" s="71"/>
      <c r="G24" s="69"/>
      <c r="H24" s="69"/>
      <c r="I24" s="69"/>
      <c r="J24" s="69"/>
      <c r="K24" s="69"/>
      <c r="L24" s="69"/>
      <c r="M24" s="69"/>
      <c r="Q24" s="69"/>
      <c r="R24" s="69"/>
      <c r="S24" s="69"/>
      <c r="T24" s="69"/>
      <c r="U24" s="69"/>
      <c r="V24" s="69"/>
    </row>
    <row r="25" spans="1:22" s="68" customFormat="1" ht="15.75" x14ac:dyDescent="0.25">
      <c r="B25" s="36" t="s">
        <v>48</v>
      </c>
      <c r="C25" s="69"/>
      <c r="D25" s="70"/>
      <c r="E25" s="71"/>
      <c r="G25" s="69"/>
      <c r="H25" s="69"/>
      <c r="I25" s="69"/>
      <c r="J25" s="69"/>
      <c r="K25" s="69"/>
      <c r="L25" s="69"/>
      <c r="M25" s="69"/>
      <c r="Q25" s="69"/>
      <c r="R25" s="69"/>
      <c r="S25" s="69"/>
      <c r="T25" s="69"/>
      <c r="U25" s="69"/>
      <c r="V25" s="69"/>
    </row>
    <row r="26" spans="1:22" s="68" customFormat="1" ht="15.75" x14ac:dyDescent="0.2">
      <c r="B26" s="94" t="s">
        <v>156</v>
      </c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69"/>
      <c r="V26" s="69"/>
    </row>
    <row r="27" spans="1:22" s="72" customFormat="1" ht="33.75" customHeight="1" x14ac:dyDescent="0.25">
      <c r="B27" s="92" t="s">
        <v>157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</row>
    <row r="28" spans="1:22" s="72" customFormat="1" ht="15.75" customHeight="1" x14ac:dyDescent="0.25">
      <c r="B28" s="92" t="s">
        <v>158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</row>
    <row r="29" spans="1:22" s="72" customFormat="1" ht="36" customHeight="1" x14ac:dyDescent="0.25">
      <c r="B29" s="102" t="s">
        <v>159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</row>
    <row r="30" spans="1:22" s="72" customFormat="1" ht="38.25" customHeight="1" x14ac:dyDescent="0.25">
      <c r="B30" s="92" t="s">
        <v>160</v>
      </c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</row>
    <row r="31" spans="1:22" s="72" customFormat="1" ht="19.5" customHeight="1" x14ac:dyDescent="0.25">
      <c r="B31" s="92" t="s">
        <v>161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</row>
    <row r="32" spans="1:22" s="72" customFormat="1" ht="37.5" customHeight="1" x14ac:dyDescent="0.25">
      <c r="B32" s="92" t="s">
        <v>162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</row>
    <row r="33" spans="2:21" s="72" customFormat="1" ht="15.75" customHeight="1" x14ac:dyDescent="0.25">
      <c r="B33" s="92" t="s">
        <v>163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</row>
    <row r="34" spans="2:21" s="72" customFormat="1" ht="35.25" customHeight="1" x14ac:dyDescent="0.25">
      <c r="B34" s="92" t="s">
        <v>164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</row>
    <row r="35" spans="2:21" s="72" customFormat="1" ht="21" customHeight="1" x14ac:dyDescent="0.25">
      <c r="B35" s="92" t="s">
        <v>165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</row>
    <row r="36" spans="2:21" s="72" customFormat="1" ht="21" customHeight="1" x14ac:dyDescent="0.25">
      <c r="B36" s="92" t="s">
        <v>166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</row>
    <row r="37" spans="2:21" s="68" customFormat="1" ht="11.25" x14ac:dyDescent="0.2">
      <c r="C37" s="69"/>
      <c r="D37" s="70"/>
      <c r="E37" s="71"/>
      <c r="G37" s="69"/>
      <c r="H37" s="69"/>
      <c r="I37" s="69"/>
      <c r="J37" s="69"/>
      <c r="K37" s="69"/>
      <c r="L37" s="69"/>
      <c r="M37" s="69"/>
      <c r="Q37" s="69"/>
      <c r="R37" s="69"/>
      <c r="S37" s="69"/>
      <c r="T37" s="69"/>
      <c r="U37" s="69"/>
    </row>
    <row r="38" spans="2:21" s="68" customFormat="1" ht="11.25" x14ac:dyDescent="0.2">
      <c r="C38" s="69"/>
      <c r="D38" s="70"/>
      <c r="E38" s="71"/>
      <c r="G38" s="69"/>
      <c r="H38" s="69"/>
      <c r="I38" s="69"/>
      <c r="J38" s="69"/>
      <c r="K38" s="69"/>
      <c r="L38" s="69"/>
      <c r="M38" s="69"/>
      <c r="Q38" s="69"/>
      <c r="R38" s="69"/>
      <c r="S38" s="69"/>
      <c r="T38" s="69"/>
      <c r="U38" s="69"/>
    </row>
    <row r="39" spans="2:21" s="68" customFormat="1" ht="11.25" x14ac:dyDescent="0.2">
      <c r="C39" s="69"/>
      <c r="D39" s="70"/>
      <c r="E39" s="71"/>
      <c r="G39" s="69"/>
      <c r="H39" s="69"/>
      <c r="I39" s="69"/>
      <c r="J39" s="69"/>
      <c r="K39" s="69"/>
      <c r="L39" s="69"/>
      <c r="M39" s="69"/>
      <c r="Q39" s="69"/>
      <c r="R39" s="69"/>
      <c r="S39" s="69"/>
      <c r="T39" s="69"/>
      <c r="U39" s="69"/>
    </row>
    <row r="40" spans="2:21" s="68" customFormat="1" ht="11.25" x14ac:dyDescent="0.2">
      <c r="C40" s="69"/>
      <c r="D40" s="70"/>
      <c r="E40" s="71"/>
      <c r="G40" s="69"/>
      <c r="H40" s="69"/>
      <c r="I40" s="69"/>
      <c r="J40" s="69"/>
      <c r="K40" s="69"/>
      <c r="L40" s="69"/>
      <c r="M40" s="69"/>
      <c r="Q40" s="69"/>
      <c r="R40" s="69"/>
      <c r="S40" s="69"/>
      <c r="T40" s="69"/>
      <c r="U40" s="69"/>
    </row>
    <row r="41" spans="2:21" s="68" customFormat="1" ht="11.25" x14ac:dyDescent="0.2">
      <c r="C41" s="69"/>
      <c r="D41" s="70"/>
      <c r="E41" s="71"/>
      <c r="G41" s="69"/>
      <c r="H41" s="69"/>
      <c r="I41" s="69"/>
      <c r="J41" s="69"/>
      <c r="K41" s="69"/>
      <c r="L41" s="69"/>
      <c r="M41" s="69"/>
      <c r="Q41" s="69"/>
      <c r="R41" s="69"/>
      <c r="S41" s="69"/>
      <c r="T41" s="69"/>
      <c r="U41" s="69"/>
    </row>
    <row r="42" spans="2:21" s="68" customFormat="1" ht="11.25" x14ac:dyDescent="0.2">
      <c r="C42" s="69"/>
      <c r="D42" s="70"/>
      <c r="E42" s="71"/>
      <c r="G42" s="69"/>
      <c r="H42" s="69"/>
      <c r="I42" s="69"/>
      <c r="J42" s="69"/>
      <c r="K42" s="69"/>
      <c r="L42" s="69"/>
      <c r="M42" s="69"/>
      <c r="Q42" s="69"/>
      <c r="R42" s="69"/>
      <c r="S42" s="69"/>
      <c r="T42" s="69"/>
      <c r="U42" s="69"/>
    </row>
    <row r="43" spans="2:21" s="68" customFormat="1" ht="11.25" x14ac:dyDescent="0.2">
      <c r="C43" s="69"/>
      <c r="D43" s="70"/>
      <c r="E43" s="71"/>
      <c r="G43" s="69"/>
      <c r="H43" s="69"/>
      <c r="I43" s="69"/>
      <c r="J43" s="69"/>
      <c r="K43" s="69"/>
      <c r="L43" s="69"/>
      <c r="M43" s="69"/>
      <c r="Q43" s="69"/>
      <c r="R43" s="69"/>
      <c r="S43" s="69"/>
      <c r="T43" s="69"/>
      <c r="U43" s="69"/>
    </row>
    <row r="44" spans="2:21" s="68" customFormat="1" ht="11.25" x14ac:dyDescent="0.2">
      <c r="C44" s="69"/>
      <c r="D44" s="70"/>
      <c r="E44" s="71"/>
      <c r="G44" s="69"/>
      <c r="H44" s="69"/>
      <c r="I44" s="69"/>
      <c r="J44" s="69"/>
      <c r="K44" s="69"/>
      <c r="L44" s="69"/>
      <c r="M44" s="69"/>
      <c r="Q44" s="69"/>
      <c r="R44" s="69"/>
      <c r="S44" s="69"/>
      <c r="T44" s="69"/>
      <c r="U44" s="69"/>
    </row>
    <row r="45" spans="2:21" s="68" customFormat="1" ht="11.25" x14ac:dyDescent="0.2">
      <c r="C45" s="69"/>
      <c r="D45" s="70"/>
      <c r="E45" s="71"/>
      <c r="G45" s="69"/>
      <c r="H45" s="69"/>
      <c r="I45" s="69"/>
      <c r="J45" s="69"/>
      <c r="K45" s="69"/>
      <c r="L45" s="69"/>
      <c r="M45" s="69"/>
      <c r="Q45" s="69"/>
      <c r="R45" s="69"/>
      <c r="S45" s="69"/>
      <c r="T45" s="69"/>
      <c r="U45" s="69"/>
    </row>
    <row r="46" spans="2:21" s="68" customFormat="1" ht="11.25" x14ac:dyDescent="0.2">
      <c r="C46" s="69"/>
      <c r="D46" s="70"/>
      <c r="E46" s="71"/>
      <c r="G46" s="69"/>
      <c r="H46" s="69"/>
      <c r="I46" s="69"/>
      <c r="J46" s="69"/>
      <c r="K46" s="69"/>
      <c r="L46" s="69"/>
      <c r="M46" s="69"/>
      <c r="Q46" s="69"/>
      <c r="R46" s="69"/>
      <c r="S46" s="69"/>
      <c r="T46" s="69"/>
      <c r="U46" s="69"/>
    </row>
    <row r="47" spans="2:21" s="68" customFormat="1" ht="11.25" x14ac:dyDescent="0.2">
      <c r="C47" s="69"/>
      <c r="D47" s="70"/>
      <c r="E47" s="71"/>
      <c r="G47" s="69"/>
      <c r="H47" s="69"/>
      <c r="I47" s="69"/>
      <c r="J47" s="69"/>
      <c r="K47" s="69"/>
      <c r="L47" s="69"/>
      <c r="M47" s="69"/>
      <c r="Q47" s="69"/>
      <c r="R47" s="69"/>
      <c r="S47" s="69"/>
      <c r="T47" s="69"/>
      <c r="U47" s="69"/>
    </row>
    <row r="48" spans="2:21" s="68" customFormat="1" ht="11.25" x14ac:dyDescent="0.2">
      <c r="C48" s="69"/>
      <c r="D48" s="70"/>
      <c r="E48" s="71"/>
      <c r="G48" s="69"/>
      <c r="H48" s="69"/>
      <c r="I48" s="69"/>
      <c r="J48" s="69"/>
      <c r="K48" s="69"/>
      <c r="L48" s="69"/>
      <c r="M48" s="69"/>
      <c r="Q48" s="69"/>
      <c r="R48" s="69"/>
      <c r="S48" s="69"/>
      <c r="T48" s="69"/>
      <c r="U48" s="69"/>
    </row>
    <row r="49" spans="3:21" s="68" customFormat="1" ht="11.25" x14ac:dyDescent="0.2">
      <c r="C49" s="69"/>
      <c r="D49" s="70"/>
      <c r="E49" s="71"/>
      <c r="G49" s="69"/>
      <c r="H49" s="69"/>
      <c r="I49" s="69"/>
      <c r="J49" s="69"/>
      <c r="K49" s="69"/>
      <c r="L49" s="69"/>
      <c r="M49" s="69"/>
      <c r="Q49" s="69"/>
      <c r="R49" s="69"/>
      <c r="S49" s="69"/>
      <c r="T49" s="69"/>
      <c r="U49" s="69"/>
    </row>
    <row r="50" spans="3:21" s="68" customFormat="1" ht="11.25" x14ac:dyDescent="0.2">
      <c r="C50" s="69"/>
      <c r="D50" s="70"/>
      <c r="E50" s="71"/>
      <c r="G50" s="69"/>
      <c r="H50" s="69"/>
      <c r="I50" s="69"/>
      <c r="J50" s="69"/>
      <c r="K50" s="69"/>
      <c r="L50" s="69"/>
      <c r="M50" s="69"/>
      <c r="Q50" s="69"/>
      <c r="R50" s="69"/>
      <c r="S50" s="69"/>
      <c r="T50" s="69"/>
      <c r="U50" s="69"/>
    </row>
    <row r="51" spans="3:21" s="68" customFormat="1" ht="11.25" x14ac:dyDescent="0.2">
      <c r="C51" s="69"/>
      <c r="D51" s="70"/>
      <c r="E51" s="71"/>
      <c r="G51" s="69"/>
      <c r="H51" s="69"/>
      <c r="I51" s="69"/>
      <c r="J51" s="69"/>
      <c r="K51" s="69"/>
      <c r="L51" s="69"/>
      <c r="M51" s="69"/>
      <c r="Q51" s="69"/>
      <c r="R51" s="69"/>
      <c r="S51" s="69"/>
      <c r="T51" s="69"/>
      <c r="U51" s="69"/>
    </row>
    <row r="52" spans="3:21" s="68" customFormat="1" ht="11.25" x14ac:dyDescent="0.2">
      <c r="C52" s="69"/>
      <c r="D52" s="70"/>
      <c r="E52" s="71"/>
      <c r="G52" s="69"/>
      <c r="H52" s="69"/>
      <c r="I52" s="69"/>
      <c r="J52" s="69"/>
      <c r="K52" s="69"/>
      <c r="L52" s="69"/>
      <c r="M52" s="69"/>
      <c r="Q52" s="69"/>
      <c r="R52" s="69"/>
      <c r="S52" s="69"/>
      <c r="T52" s="69"/>
      <c r="U52" s="69"/>
    </row>
    <row r="53" spans="3:21" s="68" customFormat="1" ht="11.25" x14ac:dyDescent="0.2">
      <c r="C53" s="69"/>
      <c r="D53" s="70"/>
      <c r="E53" s="71"/>
      <c r="G53" s="69"/>
      <c r="H53" s="69"/>
      <c r="I53" s="69"/>
      <c r="J53" s="69"/>
      <c r="K53" s="69"/>
      <c r="L53" s="69"/>
      <c r="M53" s="69"/>
      <c r="Q53" s="69"/>
      <c r="R53" s="69"/>
      <c r="S53" s="69"/>
      <c r="T53" s="69"/>
      <c r="U53" s="69"/>
    </row>
    <row r="54" spans="3:21" s="68" customFormat="1" ht="11.25" x14ac:dyDescent="0.2">
      <c r="C54" s="69"/>
      <c r="D54" s="70"/>
      <c r="E54" s="71"/>
      <c r="G54" s="69"/>
      <c r="H54" s="69"/>
      <c r="I54" s="69"/>
      <c r="J54" s="69"/>
      <c r="K54" s="69"/>
      <c r="L54" s="69"/>
      <c r="M54" s="69"/>
      <c r="Q54" s="69"/>
      <c r="R54" s="69"/>
      <c r="S54" s="69"/>
      <c r="T54" s="69"/>
      <c r="U54" s="69"/>
    </row>
    <row r="55" spans="3:21" s="68" customFormat="1" ht="11.25" x14ac:dyDescent="0.2">
      <c r="C55" s="69"/>
      <c r="D55" s="70"/>
      <c r="E55" s="71"/>
      <c r="G55" s="69"/>
      <c r="H55" s="69"/>
      <c r="I55" s="69"/>
      <c r="J55" s="69"/>
      <c r="K55" s="69"/>
      <c r="L55" s="69"/>
      <c r="M55" s="69"/>
      <c r="Q55" s="69"/>
      <c r="R55" s="69"/>
      <c r="S55" s="69"/>
      <c r="T55" s="69"/>
      <c r="U55" s="69"/>
    </row>
    <row r="56" spans="3:21" s="68" customFormat="1" ht="11.25" x14ac:dyDescent="0.2">
      <c r="C56" s="69"/>
      <c r="D56" s="70"/>
      <c r="E56" s="71"/>
      <c r="G56" s="69"/>
      <c r="H56" s="69"/>
      <c r="I56" s="69"/>
      <c r="J56" s="69"/>
      <c r="K56" s="69"/>
      <c r="L56" s="69"/>
      <c r="M56" s="69"/>
      <c r="Q56" s="69"/>
      <c r="R56" s="69"/>
      <c r="S56" s="69"/>
      <c r="T56" s="69"/>
      <c r="U56" s="69"/>
    </row>
    <row r="57" spans="3:21" s="68" customFormat="1" ht="11.25" x14ac:dyDescent="0.2">
      <c r="C57" s="69"/>
      <c r="D57" s="70"/>
      <c r="E57" s="71"/>
      <c r="G57" s="69"/>
      <c r="H57" s="69"/>
      <c r="I57" s="69"/>
      <c r="J57" s="69"/>
      <c r="K57" s="69"/>
      <c r="L57" s="69"/>
      <c r="M57" s="69"/>
      <c r="Q57" s="69"/>
      <c r="R57" s="69"/>
      <c r="S57" s="69"/>
      <c r="T57" s="69"/>
      <c r="U57" s="69"/>
    </row>
    <row r="58" spans="3:21" s="68" customFormat="1" ht="11.25" x14ac:dyDescent="0.2">
      <c r="C58" s="69"/>
      <c r="D58" s="70"/>
      <c r="E58" s="71"/>
      <c r="G58" s="69"/>
      <c r="H58" s="69"/>
      <c r="I58" s="69"/>
      <c r="J58" s="69"/>
      <c r="K58" s="69"/>
      <c r="L58" s="69"/>
      <c r="M58" s="69"/>
      <c r="Q58" s="69"/>
      <c r="R58" s="69"/>
      <c r="S58" s="69"/>
      <c r="T58" s="69"/>
      <c r="U58" s="69"/>
    </row>
    <row r="59" spans="3:21" s="68" customFormat="1" ht="11.25" x14ac:dyDescent="0.2">
      <c r="C59" s="69"/>
      <c r="D59" s="70"/>
      <c r="E59" s="71"/>
      <c r="G59" s="69"/>
      <c r="H59" s="69"/>
      <c r="I59" s="69"/>
      <c r="J59" s="69"/>
      <c r="K59" s="69"/>
      <c r="L59" s="69"/>
      <c r="M59" s="69"/>
      <c r="Q59" s="69"/>
      <c r="R59" s="69"/>
      <c r="S59" s="69"/>
      <c r="T59" s="69"/>
      <c r="U59" s="69"/>
    </row>
    <row r="60" spans="3:21" s="68" customFormat="1" ht="11.25" x14ac:dyDescent="0.2">
      <c r="C60" s="69"/>
      <c r="D60" s="70"/>
      <c r="E60" s="71"/>
      <c r="G60" s="69"/>
      <c r="H60" s="69"/>
      <c r="I60" s="69"/>
      <c r="J60" s="69"/>
      <c r="K60" s="69"/>
      <c r="L60" s="69"/>
      <c r="M60" s="69"/>
      <c r="Q60" s="69"/>
      <c r="R60" s="69"/>
      <c r="S60" s="69"/>
      <c r="T60" s="69"/>
      <c r="U60" s="69"/>
    </row>
    <row r="61" spans="3:21" s="68" customFormat="1" ht="11.25" x14ac:dyDescent="0.2">
      <c r="C61" s="69"/>
      <c r="D61" s="70"/>
      <c r="E61" s="71"/>
      <c r="G61" s="69"/>
      <c r="H61" s="69"/>
      <c r="I61" s="69"/>
      <c r="J61" s="69"/>
      <c r="K61" s="69"/>
      <c r="L61" s="69"/>
      <c r="M61" s="69"/>
      <c r="Q61" s="69"/>
      <c r="R61" s="69"/>
      <c r="S61" s="69"/>
      <c r="T61" s="69"/>
      <c r="U61" s="69"/>
    </row>
    <row r="62" spans="3:21" s="68" customFormat="1" ht="11.25" x14ac:dyDescent="0.2">
      <c r="C62" s="69"/>
      <c r="D62" s="70"/>
      <c r="E62" s="71"/>
      <c r="G62" s="69"/>
      <c r="H62" s="69"/>
      <c r="I62" s="69"/>
      <c r="J62" s="69"/>
      <c r="K62" s="69"/>
      <c r="L62" s="69"/>
      <c r="M62" s="69"/>
      <c r="Q62" s="69"/>
      <c r="R62" s="69"/>
      <c r="S62" s="69"/>
      <c r="T62" s="69"/>
      <c r="U62" s="69"/>
    </row>
    <row r="63" spans="3:21" s="68" customFormat="1" ht="11.25" x14ac:dyDescent="0.2">
      <c r="C63" s="69"/>
      <c r="D63" s="70"/>
      <c r="E63" s="71"/>
      <c r="G63" s="69"/>
      <c r="H63" s="69"/>
      <c r="I63" s="69"/>
      <c r="J63" s="69"/>
      <c r="K63" s="69"/>
      <c r="L63" s="69"/>
      <c r="M63" s="69"/>
      <c r="Q63" s="69"/>
      <c r="R63" s="69"/>
      <c r="S63" s="69"/>
      <c r="T63" s="69"/>
      <c r="U63" s="69"/>
    </row>
    <row r="64" spans="3:21" s="68" customFormat="1" ht="11.25" x14ac:dyDescent="0.2">
      <c r="C64" s="69"/>
      <c r="D64" s="70"/>
      <c r="E64" s="71"/>
      <c r="G64" s="69"/>
      <c r="H64" s="69"/>
      <c r="I64" s="69"/>
      <c r="J64" s="69"/>
      <c r="K64" s="69"/>
      <c r="L64" s="69"/>
      <c r="M64" s="69"/>
      <c r="Q64" s="69"/>
      <c r="R64" s="69"/>
      <c r="S64" s="69"/>
      <c r="T64" s="69"/>
      <c r="U64" s="69"/>
    </row>
    <row r="65" spans="3:21" s="68" customFormat="1" ht="11.25" x14ac:dyDescent="0.2">
      <c r="C65" s="69"/>
      <c r="D65" s="70"/>
      <c r="E65" s="71"/>
      <c r="G65" s="69"/>
      <c r="H65" s="69"/>
      <c r="I65" s="69"/>
      <c r="J65" s="69"/>
      <c r="K65" s="69"/>
      <c r="L65" s="69"/>
      <c r="M65" s="69"/>
      <c r="Q65" s="69"/>
      <c r="R65" s="69"/>
      <c r="S65" s="69"/>
      <c r="T65" s="69"/>
      <c r="U65" s="69"/>
    </row>
    <row r="66" spans="3:21" s="68" customFormat="1" ht="11.25" x14ac:dyDescent="0.2">
      <c r="C66" s="69"/>
      <c r="D66" s="70"/>
      <c r="E66" s="71"/>
      <c r="G66" s="69"/>
      <c r="H66" s="69"/>
      <c r="I66" s="69"/>
      <c r="J66" s="69"/>
      <c r="K66" s="69"/>
      <c r="L66" s="69"/>
      <c r="M66" s="69"/>
      <c r="Q66" s="69"/>
      <c r="R66" s="69"/>
      <c r="S66" s="69"/>
      <c r="T66" s="69"/>
      <c r="U66" s="69"/>
    </row>
    <row r="67" spans="3:21" s="68" customFormat="1" ht="11.25" x14ac:dyDescent="0.2">
      <c r="C67" s="69"/>
      <c r="D67" s="70"/>
      <c r="E67" s="71"/>
      <c r="G67" s="69"/>
      <c r="H67" s="69"/>
      <c r="I67" s="69"/>
      <c r="J67" s="69"/>
      <c r="K67" s="69"/>
      <c r="L67" s="69"/>
      <c r="M67" s="69"/>
      <c r="Q67" s="69"/>
      <c r="R67" s="69"/>
      <c r="S67" s="69"/>
      <c r="T67" s="69"/>
      <c r="U67" s="69"/>
    </row>
    <row r="68" spans="3:21" s="68" customFormat="1" ht="11.25" x14ac:dyDescent="0.2">
      <c r="C68" s="69"/>
      <c r="D68" s="70"/>
      <c r="E68" s="71"/>
      <c r="G68" s="69"/>
      <c r="H68" s="69"/>
      <c r="I68" s="69"/>
      <c r="J68" s="69"/>
      <c r="K68" s="69"/>
      <c r="L68" s="69"/>
      <c r="M68" s="69"/>
      <c r="Q68" s="69"/>
      <c r="R68" s="69"/>
      <c r="S68" s="69"/>
      <c r="T68" s="69"/>
      <c r="U68" s="69"/>
    </row>
    <row r="69" spans="3:21" s="68" customFormat="1" ht="11.25" x14ac:dyDescent="0.2">
      <c r="C69" s="69"/>
      <c r="D69" s="70"/>
      <c r="E69" s="71"/>
      <c r="G69" s="69"/>
      <c r="H69" s="69"/>
      <c r="I69" s="69"/>
      <c r="J69" s="69"/>
      <c r="K69" s="69"/>
      <c r="L69" s="69"/>
      <c r="M69" s="69"/>
      <c r="Q69" s="69"/>
      <c r="R69" s="69"/>
      <c r="S69" s="69"/>
      <c r="T69" s="69"/>
      <c r="U69" s="69"/>
    </row>
    <row r="70" spans="3:21" s="68" customFormat="1" ht="11.25" x14ac:dyDescent="0.2">
      <c r="C70" s="69"/>
      <c r="D70" s="70"/>
      <c r="E70" s="71"/>
      <c r="G70" s="69"/>
      <c r="H70" s="69"/>
      <c r="I70" s="69"/>
      <c r="J70" s="69"/>
      <c r="K70" s="69"/>
      <c r="L70" s="69"/>
      <c r="M70" s="69"/>
      <c r="Q70" s="69"/>
      <c r="R70" s="69"/>
      <c r="S70" s="69"/>
      <c r="T70" s="69"/>
      <c r="U70" s="69"/>
    </row>
    <row r="71" spans="3:21" s="68" customFormat="1" ht="11.25" x14ac:dyDescent="0.2">
      <c r="C71" s="69"/>
      <c r="D71" s="70"/>
      <c r="E71" s="71"/>
      <c r="G71" s="69"/>
      <c r="H71" s="69"/>
      <c r="I71" s="69"/>
      <c r="J71" s="69"/>
      <c r="K71" s="69"/>
      <c r="L71" s="69"/>
      <c r="M71" s="69"/>
      <c r="Q71" s="69"/>
      <c r="R71" s="69"/>
      <c r="S71" s="69"/>
      <c r="T71" s="69"/>
      <c r="U71" s="69"/>
    </row>
    <row r="72" spans="3:21" s="68" customFormat="1" ht="11.25" x14ac:dyDescent="0.2">
      <c r="C72" s="69"/>
      <c r="D72" s="70"/>
      <c r="E72" s="71"/>
      <c r="G72" s="69"/>
      <c r="H72" s="69"/>
      <c r="I72" s="69"/>
      <c r="J72" s="69"/>
      <c r="K72" s="69"/>
      <c r="L72" s="69"/>
      <c r="M72" s="69"/>
      <c r="Q72" s="69"/>
      <c r="R72" s="69"/>
      <c r="S72" s="69"/>
      <c r="T72" s="69"/>
      <c r="U72" s="69"/>
    </row>
  </sheetData>
  <mergeCells count="33"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N16:N17"/>
    <mergeCell ref="O16:O17"/>
    <mergeCell ref="U16:U17"/>
    <mergeCell ref="V16:V17"/>
    <mergeCell ref="B20:T20"/>
    <mergeCell ref="B21:I21"/>
    <mergeCell ref="B22:T22"/>
    <mergeCell ref="P16:P17"/>
    <mergeCell ref="Q16:Q17"/>
    <mergeCell ref="R16:R17"/>
    <mergeCell ref="S16:S17"/>
    <mergeCell ref="T16:T17"/>
    <mergeCell ref="B26:T26"/>
    <mergeCell ref="B27:T27"/>
    <mergeCell ref="B28:T28"/>
    <mergeCell ref="B29:T29"/>
    <mergeCell ref="B30:T30"/>
    <mergeCell ref="B36:T36"/>
    <mergeCell ref="B31:T31"/>
    <mergeCell ref="B32:T32"/>
    <mergeCell ref="B33:T33"/>
    <mergeCell ref="B34:T34"/>
    <mergeCell ref="B35:T35"/>
  </mergeCells>
  <pageMargins left="0.70833333333333304" right="0.70833333333333304" top="0.74791666666666701" bottom="0.74791666666666701" header="0.511811023622047" footer="0.511811023622047"/>
  <pageSetup paperSize="9" scale="36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39"/>
  <sheetViews>
    <sheetView zoomScale="80" zoomScaleNormal="80" workbookViewId="0">
      <selection activeCell="N21" sqref="N21"/>
    </sheetView>
  </sheetViews>
  <sheetFormatPr defaultColWidth="8.7109375" defaultRowHeight="15" x14ac:dyDescent="0.25"/>
  <cols>
    <col min="1" max="1" width="3.85546875" style="17" customWidth="1"/>
    <col min="2" max="2" width="20.5703125" style="17" customWidth="1"/>
    <col min="3" max="3" width="12.140625" style="17" customWidth="1"/>
    <col min="4" max="8" width="10" style="17" customWidth="1"/>
    <col min="9" max="9" width="15.85546875" style="17" customWidth="1"/>
    <col min="15" max="15" width="13" style="17" customWidth="1"/>
    <col min="16" max="19" width="14.42578125" style="17" customWidth="1"/>
    <col min="20" max="20" width="13" style="17" customWidth="1"/>
    <col min="22" max="22" width="14.42578125" style="17" customWidth="1"/>
  </cols>
  <sheetData>
    <row r="4" spans="2:12" ht="18.75" x14ac:dyDescent="0.3">
      <c r="B4" s="73" t="s">
        <v>167</v>
      </c>
    </row>
    <row r="5" spans="2:12" ht="18.75" x14ac:dyDescent="0.3">
      <c r="B5" s="73"/>
    </row>
    <row r="6" spans="2:12" ht="18.75" x14ac:dyDescent="0.3">
      <c r="B6" s="73"/>
    </row>
    <row r="7" spans="2:12" ht="15.75" x14ac:dyDescent="0.25">
      <c r="B7" s="12" t="s">
        <v>5</v>
      </c>
      <c r="D7" s="13" t="s">
        <v>6</v>
      </c>
      <c r="E7" s="14"/>
      <c r="F7" s="74"/>
      <c r="G7" s="74"/>
      <c r="H7" s="74"/>
      <c r="I7" s="74"/>
      <c r="J7" s="74"/>
    </row>
    <row r="8" spans="2:12" x14ac:dyDescent="0.25">
      <c r="B8" s="15" t="s">
        <v>7</v>
      </c>
      <c r="C8" s="15"/>
      <c r="D8" s="15"/>
      <c r="E8" s="15"/>
      <c r="F8" s="74"/>
      <c r="G8" s="74"/>
      <c r="H8" s="74"/>
      <c r="I8" s="74"/>
      <c r="J8" s="74"/>
    </row>
    <row r="9" spans="2:12" x14ac:dyDescent="0.25">
      <c r="B9" s="74"/>
      <c r="C9" s="74"/>
      <c r="D9" s="74"/>
      <c r="E9" s="74"/>
      <c r="F9" s="74"/>
      <c r="G9" s="74"/>
      <c r="H9" s="74"/>
      <c r="I9" s="74"/>
      <c r="J9" s="74"/>
    </row>
    <row r="10" spans="2:12" ht="15.75" x14ac:dyDescent="0.25">
      <c r="B10" s="75" t="str">
        <f>'20.3'!E11</f>
        <v>Год раскрытия информации: 2025 год</v>
      </c>
      <c r="C10" s="74"/>
      <c r="D10" s="74"/>
      <c r="E10" s="74"/>
      <c r="F10" s="74"/>
      <c r="G10" s="74"/>
      <c r="H10" s="74"/>
      <c r="I10" s="74"/>
      <c r="J10" s="74"/>
    </row>
    <row r="11" spans="2:12" x14ac:dyDescent="0.25">
      <c r="B11" s="74"/>
      <c r="C11" s="74"/>
      <c r="D11" s="74"/>
      <c r="E11" s="74"/>
      <c r="F11" s="74"/>
      <c r="G11" s="74"/>
      <c r="H11" s="74"/>
      <c r="I11" s="74"/>
      <c r="J11" s="74"/>
    </row>
    <row r="12" spans="2:12" x14ac:dyDescent="0.25">
      <c r="B12" s="74"/>
      <c r="C12" s="74"/>
      <c r="D12" s="74"/>
      <c r="E12" s="74"/>
      <c r="F12" s="74"/>
      <c r="G12" s="74"/>
      <c r="H12" s="74"/>
      <c r="I12" s="74"/>
      <c r="J12" s="74"/>
    </row>
    <row r="13" spans="2:12" x14ac:dyDescent="0.25">
      <c r="B13" s="74"/>
      <c r="C13" s="74"/>
      <c r="D13" s="74"/>
      <c r="E13" s="74"/>
      <c r="F13" s="74"/>
      <c r="G13" s="74"/>
      <c r="H13" s="74"/>
      <c r="I13" s="74"/>
      <c r="J13" s="74"/>
    </row>
    <row r="14" spans="2:12" x14ac:dyDescent="0.25">
      <c r="B14" s="74"/>
      <c r="C14" s="74"/>
      <c r="D14" s="74"/>
      <c r="E14" s="74"/>
      <c r="F14" s="74"/>
      <c r="G14" s="74"/>
      <c r="H14" s="74"/>
      <c r="I14" s="74"/>
      <c r="J14" s="74"/>
    </row>
    <row r="15" spans="2:12" ht="15" customHeight="1" x14ac:dyDescent="0.25">
      <c r="B15" s="107" t="s">
        <v>91</v>
      </c>
      <c r="C15" s="108" t="s">
        <v>168</v>
      </c>
      <c r="D15" s="108"/>
      <c r="E15" s="108"/>
      <c r="F15" s="108"/>
      <c r="G15" s="108"/>
      <c r="H15" s="108"/>
      <c r="I15" s="76"/>
      <c r="J15" s="75"/>
      <c r="K15" s="77"/>
      <c r="L15" s="77"/>
    </row>
    <row r="16" spans="2:12" ht="15.75" x14ac:dyDescent="0.25">
      <c r="B16" s="107"/>
      <c r="C16" s="22">
        <v>2025</v>
      </c>
      <c r="D16" s="22">
        <v>2026</v>
      </c>
      <c r="E16" s="22">
        <v>2027</v>
      </c>
      <c r="F16" s="22">
        <v>2028</v>
      </c>
      <c r="G16" s="22">
        <v>2029</v>
      </c>
      <c r="H16" s="22">
        <v>2030</v>
      </c>
      <c r="I16" s="75"/>
      <c r="J16" s="77"/>
      <c r="K16" s="77"/>
    </row>
    <row r="17" spans="2:23" ht="15.75" x14ac:dyDescent="0.25">
      <c r="B17" s="78" t="s">
        <v>169</v>
      </c>
      <c r="C17" s="79">
        <v>107.81631706396399</v>
      </c>
      <c r="D17" s="79">
        <v>105.262896868962</v>
      </c>
      <c r="E17" s="79">
        <v>104.420897989339</v>
      </c>
      <c r="F17" s="79">
        <v>104.420897989339</v>
      </c>
      <c r="G17" s="79">
        <v>104.420897989339</v>
      </c>
      <c r="H17" s="79">
        <v>104.420897989339</v>
      </c>
      <c r="I17" s="75"/>
      <c r="J17" s="77"/>
      <c r="K17" s="77"/>
    </row>
    <row r="18" spans="2:23" ht="15.75" x14ac:dyDescent="0.25">
      <c r="B18" s="80"/>
      <c r="C18" s="81"/>
      <c r="D18" s="81"/>
      <c r="E18" s="81"/>
      <c r="F18" s="81"/>
      <c r="G18" s="81"/>
      <c r="H18" s="81"/>
      <c r="I18" s="75"/>
      <c r="J18" s="75"/>
      <c r="K18" s="77"/>
      <c r="L18" s="77"/>
    </row>
    <row r="19" spans="2:23" ht="15.75" x14ac:dyDescent="0.25">
      <c r="B19" s="82" t="s">
        <v>48</v>
      </c>
      <c r="C19" s="75"/>
      <c r="D19" s="75"/>
      <c r="E19" s="75"/>
      <c r="F19" s="75"/>
      <c r="G19" s="75"/>
      <c r="H19" s="75"/>
      <c r="I19" s="75"/>
      <c r="J19" s="75"/>
      <c r="K19" s="77"/>
      <c r="L19" s="77"/>
    </row>
    <row r="20" spans="2:23" s="83" customFormat="1" ht="60.75" customHeight="1" x14ac:dyDescent="0.25">
      <c r="B20" s="92" t="s">
        <v>170</v>
      </c>
      <c r="C20" s="92"/>
      <c r="D20" s="92"/>
      <c r="E20" s="92"/>
      <c r="F20" s="92"/>
      <c r="G20" s="92"/>
      <c r="H20" s="92"/>
      <c r="I20" s="92"/>
      <c r="J20" s="92"/>
      <c r="K20" s="84"/>
      <c r="L20" s="84"/>
      <c r="M20" s="84"/>
      <c r="N20" s="84"/>
      <c r="R20" s="84"/>
      <c r="S20" s="84"/>
      <c r="T20" s="84"/>
      <c r="U20" s="84"/>
      <c r="V20" s="84"/>
      <c r="W20" s="84"/>
    </row>
    <row r="21" spans="2:23" s="83" customFormat="1" ht="40.5" customHeight="1" x14ac:dyDescent="0.25">
      <c r="B21" s="92" t="s">
        <v>171</v>
      </c>
      <c r="C21" s="92"/>
      <c r="D21" s="92"/>
      <c r="E21" s="92"/>
      <c r="F21" s="92"/>
      <c r="G21" s="92"/>
      <c r="H21" s="92"/>
      <c r="I21" s="92"/>
      <c r="J21" s="92"/>
      <c r="K21" s="84"/>
      <c r="L21" s="84"/>
      <c r="M21" s="84"/>
      <c r="N21" s="84"/>
      <c r="R21" s="84"/>
      <c r="S21" s="84"/>
      <c r="T21" s="84"/>
      <c r="U21" s="84"/>
      <c r="V21" s="84"/>
      <c r="W21" s="84"/>
    </row>
    <row r="22" spans="2:23" s="85" customFormat="1" ht="207.75" customHeight="1" x14ac:dyDescent="0.25">
      <c r="B22" s="92" t="s">
        <v>172</v>
      </c>
      <c r="C22" s="92"/>
      <c r="D22" s="92"/>
      <c r="E22" s="92"/>
      <c r="F22" s="92"/>
      <c r="G22" s="92"/>
      <c r="H22" s="92"/>
      <c r="I22" s="92"/>
      <c r="J22" s="92"/>
      <c r="K22" s="86"/>
      <c r="L22" s="86"/>
    </row>
    <row r="23" spans="2:23" s="85" customFormat="1" x14ac:dyDescent="0.25">
      <c r="B23" s="87"/>
      <c r="C23" s="87"/>
      <c r="D23" s="87"/>
      <c r="E23" s="87"/>
      <c r="F23" s="87"/>
      <c r="G23" s="87"/>
      <c r="H23" s="87"/>
      <c r="I23" s="87"/>
      <c r="J23" s="87"/>
    </row>
    <row r="24" spans="2:23" s="85" customFormat="1" x14ac:dyDescent="0.25"/>
    <row r="35" spans="3:8" x14ac:dyDescent="0.25">
      <c r="C35" s="88"/>
      <c r="D35" s="88"/>
      <c r="E35" s="88"/>
      <c r="F35" s="88"/>
      <c r="G35" s="88"/>
      <c r="H35" s="88"/>
    </row>
    <row r="36" spans="3:8" x14ac:dyDescent="0.25">
      <c r="C36" s="88"/>
      <c r="D36" s="88"/>
      <c r="E36" s="88"/>
      <c r="F36" s="88"/>
      <c r="G36" s="88"/>
      <c r="H36" s="88"/>
    </row>
    <row r="37" spans="3:8" ht="15.75" x14ac:dyDescent="0.25">
      <c r="C37" s="45"/>
      <c r="D37" s="45"/>
      <c r="E37" s="45"/>
      <c r="F37" s="45"/>
      <c r="G37" s="45"/>
      <c r="H37" s="88"/>
    </row>
    <row r="38" spans="3:8" ht="15.75" x14ac:dyDescent="0.25">
      <c r="C38" s="81"/>
      <c r="D38" s="81"/>
      <c r="E38" s="81"/>
      <c r="F38" s="81"/>
      <c r="G38" s="81"/>
      <c r="H38" s="88"/>
    </row>
    <row r="39" spans="3:8" ht="15.75" x14ac:dyDescent="0.25">
      <c r="C39" s="89"/>
      <c r="D39" s="89"/>
      <c r="E39" s="90"/>
      <c r="F39" s="89"/>
      <c r="G39" s="89"/>
      <c r="H39" s="88"/>
    </row>
  </sheetData>
  <mergeCells count="5">
    <mergeCell ref="B15:B16"/>
    <mergeCell ref="C15:H15"/>
    <mergeCell ref="B20:J20"/>
    <mergeCell ref="B21:J21"/>
    <mergeCell ref="B22:J22"/>
  </mergeCells>
  <pageMargins left="0.7" right="0.7" top="0.75" bottom="0.75" header="0.511811023622047" footer="0.511811023622047"/>
  <pageSetup paperSize="9" scale="81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LVOVJV</dc:creator>
  <dc:description>7.0.4</dc:description>
  <cp:lastModifiedBy>Родина Татьяна Алексеевна</cp:lastModifiedBy>
  <cp:revision>7</cp:revision>
  <cp:lastPrinted>2022-02-04T17:27:26Z</cp:lastPrinted>
  <dcterms:created xsi:type="dcterms:W3CDTF">2018-08-07T02:20:41Z</dcterms:created>
  <dcterms:modified xsi:type="dcterms:W3CDTF">2025-01-22T11:22:26Z</dcterms:modified>
  <dc:language>ru-RU</dc:language>
</cp:coreProperties>
</file>